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1565" windowHeight="9975" activeTab="0"/>
  </bookViews>
  <sheets>
    <sheet name="bs" sheetId="1" r:id="rId1"/>
    <sheet name="p&amp;l" sheetId="2" r:id="rId2"/>
    <sheet name="equity" sheetId="3" r:id="rId3"/>
    <sheet name="cashflow" sheetId="4" r:id="rId4"/>
    <sheet name="notessss" sheetId="5" state="hidden" r:id="rId5"/>
    <sheet name="notes" sheetId="6" r:id="rId6"/>
    <sheet name="Revaluation" sheetId="7" state="hidden" r:id="rId7"/>
    <sheet name="GT_Custom" sheetId="8" state="hidden" r:id="rId8"/>
  </sheets>
  <definedNames>
    <definedName name="_xlnm.Print_Area" localSheetId="0">'bs'!$A$1:$K$56</definedName>
    <definedName name="_xlnm.Print_Area" localSheetId="3">'cashflow'!$A$1:$G$51</definedName>
    <definedName name="_xlnm.Print_Area" localSheetId="2">'equity'!$A$1:$G$52</definedName>
    <definedName name="_xlnm.Print_Area" localSheetId="5">'notes'!$A$1:$I$414</definedName>
    <definedName name="_xlnm.Print_Area" localSheetId="4">'notessss'!$A$1:$F$328</definedName>
    <definedName name="_xlnm.Print_Area" localSheetId="1">'p&amp;l'!$A$1:$H$54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<sst xmlns="http://schemas.openxmlformats.org/spreadsheetml/2006/main" count="974" uniqueCount="551">
  <si>
    <t>RM' 000</t>
  </si>
  <si>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</si>
  <si>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</si>
  <si>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</si>
  <si>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</si>
  <si>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</si>
  <si>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</si>
  <si>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</si>
  <si>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</si>
  <si>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</si>
  <si>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</si>
  <si>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</si>
  <si>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</si>
  <si>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</si>
  <si>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</si>
  <si>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</si>
  <si>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</si>
  <si>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</si>
  <si>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</si>
  <si>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</si>
  <si>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</si>
  <si>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</si>
  <si>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</si>
  <si>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</si>
  <si>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</si>
  <si>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</si>
  <si>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</si>
  <si>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</si>
  <si>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</si>
  <si>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</si>
  <si>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</si>
  <si>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</si>
  <si>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</si>
  <si>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</si>
  <si>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</si>
  <si>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</si>
  <si>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</si>
  <si>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</si>
  <si>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</si>
  <si>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</si>
  <si>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</si>
  <si>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</si>
  <si>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</si>
  <si>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</si>
  <si>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</si>
  <si>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</si>
  <si>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</si>
  <si>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</si>
  <si>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</si>
  <si>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</si>
  <si>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</si>
  <si>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</si>
  <si>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</si>
  <si>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</si>
  <si>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</si>
  <si>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</si>
  <si>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</si>
  <si>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</si>
  <si>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</si>
  <si>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</si>
  <si>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</si>
  <si>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</si>
  <si>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</si>
  <si>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</si>
  <si>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</si>
  <si>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</si>
  <si>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</si>
  <si>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</si>
  <si>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</si>
  <si>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</si>
  <si>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</si>
  <si>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</si>
  <si>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</si>
  <si>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</si>
  <si>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</si>
  <si>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</si>
  <si>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</si>
  <si>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</si>
  <si>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</si>
  <si>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</si>
  <si>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</si>
  <si>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</si>
  <si>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 xml:space="preserve">   Non-cash items</t>
  </si>
  <si>
    <t xml:space="preserve">   Non-operating items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</si>
  <si>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</si>
  <si>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</si>
  <si>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</si>
  <si>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</si>
  <si>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</si>
  <si>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</si>
  <si>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</si>
  <si>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</si>
  <si>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</si>
  <si>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</si>
  <si>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</si>
  <si>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</si>
  <si>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Reserves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</si>
  <si>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</si>
  <si>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</si>
  <si>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</si>
  <si>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</si>
  <si>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</si>
  <si>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</si>
  <si>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</si>
  <si>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</si>
  <si>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</si>
  <si>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</si>
  <si>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</si>
  <si>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</si>
  <si>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</si>
  <si>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</si>
  <si>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</si>
  <si>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</si>
  <si>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</si>
  <si>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</si>
  <si>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</si>
  <si>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</si>
  <si>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</si>
  <si>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</si>
  <si>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</si>
  <si>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</si>
  <si>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</si>
  <si>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</si>
  <si>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</si>
  <si>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</si>
  <si>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Represented by :</t>
  </si>
  <si>
    <t>Accumulated</t>
  </si>
  <si>
    <t xml:space="preserve"> Losses</t>
  </si>
  <si>
    <t>Tax recoverable</t>
  </si>
  <si>
    <t>Total equity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</si>
  <si>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</si>
  <si>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</si>
  <si>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</si>
  <si>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</si>
  <si>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</si>
  <si>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</si>
  <si>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</si>
  <si>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</si>
  <si>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</si>
  <si>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</si>
  <si>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</si>
  <si>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</si>
  <si>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</si>
  <si>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</si>
  <si>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</si>
  <si>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</si>
  <si>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</si>
  <si>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</si>
  <si>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</si>
  <si>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</si>
  <si>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</si>
  <si>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</si>
  <si>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Adjustments for :</t>
  </si>
  <si>
    <t>Operating profit before changes in working capital</t>
  </si>
  <si>
    <t>Net change in current assets</t>
  </si>
  <si>
    <t>Net change in current liabilities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</si>
  <si>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</si>
  <si>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</si>
  <si>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</si>
  <si>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</si>
  <si>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</si>
  <si>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</si>
  <si>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</si>
  <si>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</si>
  <si>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</si>
  <si>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</si>
  <si>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</si>
  <si>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</si>
  <si>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</si>
  <si>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</si>
  <si>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</si>
  <si>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</si>
  <si>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</si>
  <si>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</si>
  <si>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</si>
  <si>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</si>
  <si>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</si>
  <si>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</si>
  <si>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</si>
  <si>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</si>
  <si>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</si>
  <si>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</si>
  <si>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</si>
  <si>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</si>
  <si>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</si>
  <si>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</si>
  <si>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</si>
  <si>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</si>
  <si>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</si>
  <si>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</si>
  <si>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</si>
  <si>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</si>
  <si>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|--- Non-distributable ---|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</si>
  <si>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</si>
  <si>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</si>
  <si>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</si>
  <si>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</si>
  <si>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</si>
  <si>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</si>
  <si>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</si>
  <si>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</si>
  <si>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</si>
  <si>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</si>
  <si>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</si>
  <si>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</si>
  <si>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Non-current assets held for sale</t>
  </si>
  <si>
    <t>Individual Quarter</t>
  </si>
  <si>
    <t>Cumulative Quarter</t>
  </si>
  <si>
    <t xml:space="preserve">Earnings per share </t>
  </si>
  <si>
    <t>Diluted loss per share (sen)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</si>
  <si>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</si>
  <si>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</si>
  <si>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</si>
  <si>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</si>
  <si>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</si>
  <si>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</si>
  <si>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</si>
  <si>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</si>
  <si>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</si>
  <si>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</si>
  <si>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</si>
  <si>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</si>
  <si>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</si>
  <si>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</si>
  <si>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</si>
  <si>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</si>
  <si>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</si>
  <si>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</si>
  <si>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</si>
  <si>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</si>
  <si>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</si>
  <si>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</si>
  <si>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</si>
  <si>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</si>
  <si>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</si>
  <si>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</si>
  <si>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</si>
  <si>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</si>
  <si>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</si>
  <si>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</si>
  <si>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</si>
  <si>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</si>
  <si>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</si>
  <si>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</si>
  <si>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</si>
  <si>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</si>
  <si>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</si>
  <si>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</si>
  <si>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</si>
  <si>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</si>
  <si>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</si>
  <si>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</si>
  <si>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</si>
  <si>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</si>
  <si>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</si>
  <si>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</si>
  <si>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</si>
  <si>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</si>
  <si>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</si>
  <si>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</si>
  <si>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</si>
  <si>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</si>
  <si>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</si>
  <si>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</si>
  <si>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</si>
  <si>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</si>
  <si>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</si>
  <si>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</si>
  <si>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</si>
  <si>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</si>
  <si>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</si>
  <si>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</si>
  <si>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</si>
  <si>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</si>
  <si>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</si>
  <si>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</si>
  <si>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</si>
  <si>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</si>
  <si>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</si>
  <si>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</si>
  <si>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</si>
  <si>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</si>
  <si>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</si>
  <si>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</si>
  <si>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</si>
  <si>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</si>
  <si>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</si>
  <si>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</si>
  <si>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</si>
  <si>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</si>
  <si>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</si>
  <si>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</si>
  <si>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</si>
  <si>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</si>
  <si>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</si>
  <si>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</si>
  <si>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</si>
  <si>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</si>
  <si>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</si>
  <si>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</si>
  <si>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</si>
  <si>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</si>
  <si>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</si>
  <si>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</si>
  <si>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</si>
  <si>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</si>
  <si>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</si>
  <si>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</si>
  <si>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Total comprehensive loss</t>
  </si>
  <si>
    <t>dep</t>
  </si>
  <si>
    <t>Gain</t>
  </si>
  <si>
    <t>Revaluatio</t>
  </si>
  <si>
    <t>interest expo</t>
  </si>
  <si>
    <t>PPE w/o</t>
  </si>
  <si>
    <t>FOREX reserve</t>
  </si>
  <si>
    <t>PPE</t>
  </si>
  <si>
    <t>3 months ended</t>
  </si>
  <si>
    <t xml:space="preserve">NOTES TO THE CONDENSED CONSOLIDATED INTERIM FINANCIAL REPORT </t>
  </si>
  <si>
    <t>Borrowings and debt securities</t>
  </si>
  <si>
    <t>External sales</t>
  </si>
  <si>
    <t>Total Group accumulated losses as per consolidated accounts</t>
  </si>
  <si>
    <t>Total accumulated losses of the Group :</t>
  </si>
  <si>
    <t>12 months ended</t>
  </si>
  <si>
    <t>31-12-2011</t>
  </si>
  <si>
    <t>Revaluation of property, plant and equipment</t>
  </si>
  <si>
    <t>Operating loss</t>
  </si>
  <si>
    <t>Other comprehensive income/(loss), net of tax</t>
  </si>
  <si>
    <t>Basic loss per share (sen)</t>
  </si>
  <si>
    <t>Total comprehensive income/(loss)</t>
  </si>
  <si>
    <t xml:space="preserve">There were no changes in estimates of amounts reported in the prior financial year that have a material effect in the </t>
  </si>
  <si>
    <t>Loss from operations</t>
  </si>
  <si>
    <t>Depreciation</t>
  </si>
  <si>
    <t>Gain on disposal of property, plant and equipment</t>
  </si>
  <si>
    <t>Property, plant and equipment written off</t>
  </si>
  <si>
    <t>Revaluation deficit</t>
  </si>
  <si>
    <t>Interest income</t>
  </si>
  <si>
    <t>Attributable to owners of the parent (RM'000)</t>
  </si>
  <si>
    <t xml:space="preserve">   RM0.50 each ('000)</t>
  </si>
  <si>
    <t>Fixed deposits with a licensed bank</t>
  </si>
  <si>
    <t xml:space="preserve">Placement of fixed deposits 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</si>
  <si>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</si>
  <si>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</si>
  <si>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</si>
  <si>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</si>
  <si>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</si>
  <si>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</si>
  <si>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</si>
  <si>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</si>
  <si>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</si>
  <si>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</si>
  <si>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</si>
  <si>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</si>
  <si>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</si>
  <si>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</si>
  <si>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</si>
  <si>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</si>
  <si>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</si>
  <si>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</si>
  <si>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</si>
  <si>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Revaluation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</si>
  <si>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</si>
  <si>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</si>
  <si>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</si>
  <si>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</si>
  <si>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</si>
  <si>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</si>
  <si>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</si>
  <si>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</si>
  <si>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</si>
  <si>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</si>
  <si>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</si>
  <si>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Realised and Unrealised Profits/Losses</t>
  </si>
  <si>
    <t>As at 31 March 2012 - Unaudited</t>
  </si>
  <si>
    <t>31-3-2012</t>
  </si>
  <si>
    <t>Group's audited financial statements for the financial year ended 31 December 2011.</t>
  </si>
  <si>
    <t>For the 3 months period ended 31 March 2012 - Unaudited</t>
  </si>
  <si>
    <t>31-3-12</t>
  </si>
  <si>
    <t>As at 31-03-2012</t>
  </si>
  <si>
    <t>31-3-2011</t>
  </si>
  <si>
    <t>31-3-11</t>
  </si>
  <si>
    <t>Other comprehensive income/(loss) for the period</t>
  </si>
  <si>
    <t>Loss for the period</t>
  </si>
  <si>
    <t>The Group’s borrowings as at 31 March 2012 are as follows :</t>
  </si>
  <si>
    <t>Total comprehensive income/(loss) for the period</t>
  </si>
  <si>
    <t>Cash generated from/(used in) operations</t>
  </si>
  <si>
    <t>Net cash used in operating activities</t>
  </si>
  <si>
    <t>Net cash used in investing activities</t>
  </si>
  <si>
    <t>Net decrease in cash and cash equivalents</t>
  </si>
  <si>
    <t>For the financial period ended 31 March 2012, the Group's revenue has reduced from RM13.21 million to RM12.70 million,</t>
  </si>
  <si>
    <t xml:space="preserve">During the current quarter under review, the Group report a revenue of RM 12.70 million, which was 25.72 % higher than the </t>
  </si>
  <si>
    <t>Part A - Explanatory notes pursuant to MFRS 134</t>
  </si>
  <si>
    <t>1.</t>
  </si>
  <si>
    <t>First-time adoption of Malaysian Financial Reporting Standards ("MFRS")</t>
  </si>
  <si>
    <t>In preparing its opening MFRS Statement of Financial Position as at 1 January 2011 (which is also the date of transition), the Group</t>
  </si>
  <si>
    <t xml:space="preserve">has adjusted the amounts previously reported in financial statements prepared in accordance with FRS. An explanation of how the </t>
  </si>
  <si>
    <t xml:space="preserve">transition from FRS to MFRS has affected the Group's financial position is set out in Note 2.1 below. These notes include </t>
  </si>
  <si>
    <t>2.</t>
  </si>
  <si>
    <t>Significant Accounting Policies</t>
  </si>
  <si>
    <t xml:space="preserve">reconciliations of equity for comparative periods and of equity at the date of transition reported under FRS to those reported for </t>
  </si>
  <si>
    <t xml:space="preserve">those periods and at the date of transition under MFRS. The transition from FRS to MFRS has not had a material impact on the </t>
  </si>
  <si>
    <t>statement of cash flows.</t>
  </si>
  <si>
    <t>Application of MFRS 1</t>
  </si>
  <si>
    <t xml:space="preserve">The audited financial statements of the Group for the financial year ended 31 December 2011 were prepared in accordance </t>
  </si>
  <si>
    <t>with FRS. As the requirements under FRS and MFRS are similar, the significant accounting policies adopted in preparing this</t>
  </si>
  <si>
    <t>Report are consistent with those of the audited financial statements for the financial year ended 31 December 2011 except as</t>
  </si>
  <si>
    <t>discussed below :</t>
  </si>
  <si>
    <t>Foreign currency translation reserve</t>
  </si>
  <si>
    <t xml:space="preserve">The condensed consolidated interim financial statements ("Report") have been prepared in accordance with MFRS 134: </t>
  </si>
  <si>
    <t xml:space="preserve">Interim Financial Reporting and paragraph 9.22 of the Main Market Listing Requirements of Bursa Malaysia Securities </t>
  </si>
  <si>
    <t xml:space="preserve">Berhad. This Report also complies with MFRS 134: Interim Financial Reporting issued by the International Accounting </t>
  </si>
  <si>
    <t xml:space="preserve">Standards Board ("IASB"). For the periods up to and including the financial year ended 31 December 2011, the Group </t>
  </si>
  <si>
    <t>prepared its financial statements in accordance  with Financial Reporting Standards ("FRSs").</t>
  </si>
  <si>
    <t>This Report is the Group's first MFRS condensed consolidated interim financial statements for part of the period covered</t>
  </si>
  <si>
    <t>First-Time Adoption of Malaysian Financial Reporting Standards ("MFRS 1") has been applied.</t>
  </si>
  <si>
    <t xml:space="preserve">by the  Group's first MFRS annual financial statements for the financial year ending 31 December 2012. MFRS 1 </t>
  </si>
  <si>
    <t xml:space="preserve">The explanatory notes attached to this Report provide an explanation of events and transaction that are significant to an </t>
  </si>
  <si>
    <t>31 December 2011.</t>
  </si>
  <si>
    <t>understanding of the changes in the financial position and performance of the Group since the financial year ended</t>
  </si>
  <si>
    <t>The reconciliations of equity for comparative periods and of equity at the date of transition reported under FRS to those</t>
  </si>
  <si>
    <t>reported for those periods and at the date of transition under MFRS are provided as below :</t>
  </si>
  <si>
    <t>Reconciliation of equity as at 1 January 2011</t>
  </si>
  <si>
    <t xml:space="preserve">MFRS as </t>
  </si>
  <si>
    <t>at 1.1.11</t>
  </si>
  <si>
    <t>Reclassifications</t>
  </si>
  <si>
    <t>FRS as</t>
  </si>
  <si>
    <t>Reconciliation of equity as at 31 March 2011</t>
  </si>
  <si>
    <t>Reconciliation of equity as at 31 December 2011</t>
  </si>
  <si>
    <t>at 31.3.11</t>
  </si>
  <si>
    <t>at 31.12.11</t>
  </si>
  <si>
    <t>Standards issued but not yet effective</t>
  </si>
  <si>
    <t>At the date of authorisation of this Report, the following Malaysia Financial Reporting Standards ("MFRSs"), Amendments to</t>
  </si>
  <si>
    <t>MFRSs and IC Interpretation ("IC Int") were issued but not yet effective and have not been applied by the Group :</t>
  </si>
  <si>
    <t>MFRSs, Amendments to MFRSs and IC Interpretation</t>
  </si>
  <si>
    <t>Effective date</t>
  </si>
  <si>
    <t>Amendments to MFRS 101</t>
  </si>
  <si>
    <t>Presentation of Financial Statements.</t>
  </si>
  <si>
    <t xml:space="preserve">   Amendments in relation to Presentation of</t>
  </si>
  <si>
    <t xml:space="preserve">   Items of Other Comprehensive Income</t>
  </si>
  <si>
    <t>1 July 2012</t>
  </si>
  <si>
    <t>MFRS 110</t>
  </si>
  <si>
    <t>Consolidated Financial Statements</t>
  </si>
  <si>
    <t>1 January 2013</t>
  </si>
  <si>
    <t>MFRS 11</t>
  </si>
  <si>
    <t>Joint Arrangements</t>
  </si>
  <si>
    <t>MFRS 12</t>
  </si>
  <si>
    <t>Disclosure of Interests in Other Entities</t>
  </si>
  <si>
    <t>MFRS 13</t>
  </si>
  <si>
    <t>Fair Value Measurement</t>
  </si>
  <si>
    <t>MFRS 119</t>
  </si>
  <si>
    <t>Employee Benefits (International Accounting</t>
  </si>
  <si>
    <t xml:space="preserve">   Standard ("IAS") 19 as amended by IASB in </t>
  </si>
  <si>
    <t xml:space="preserve">   June 2011)</t>
  </si>
  <si>
    <t>MFRS 127</t>
  </si>
  <si>
    <t>Separate Financial Statements</t>
  </si>
  <si>
    <t>MFRS 128</t>
  </si>
  <si>
    <t>Investments in Associates and Joint Ventures</t>
  </si>
  <si>
    <t>Amendments to MFRS 7</t>
  </si>
  <si>
    <t xml:space="preserve">Disclosures - Offsetting Financial Assets and </t>
  </si>
  <si>
    <t xml:space="preserve">   Financial Liabilities</t>
  </si>
  <si>
    <t>IC Int 20</t>
  </si>
  <si>
    <t>Stripping Costs in the Production Phase of a</t>
  </si>
  <si>
    <t xml:space="preserve">   Surface Mine</t>
  </si>
  <si>
    <t>Amendments to MFRS 132</t>
  </si>
  <si>
    <t>Offsetting Financial Assets and Financial Liabilities</t>
  </si>
  <si>
    <t>1 January 2014</t>
  </si>
  <si>
    <t>MFRS 9</t>
  </si>
  <si>
    <t>Financial Instruments (IFRS 9 issued by IASB in</t>
  </si>
  <si>
    <t xml:space="preserve">   November 2009 and October 2010)</t>
  </si>
  <si>
    <t>1 January 2015</t>
  </si>
  <si>
    <t>3.</t>
  </si>
  <si>
    <t>4.</t>
  </si>
  <si>
    <t xml:space="preserve"> was not subject to any qualification.</t>
  </si>
  <si>
    <t>The auditors’ report of the Group’s most recent annual audited financial statements for the financial year ended 31 December 2011</t>
  </si>
  <si>
    <t>The Group normally sees higher demand from their customers in the second half of the financial year  to cater to the year end</t>
  </si>
  <si>
    <t xml:space="preserve"> holiday season.</t>
  </si>
  <si>
    <t>There were no unusual items affecting assets, liabilities, equity, net income, or cash flows during the financial year under review.</t>
  </si>
  <si>
    <t>There were no issuance, cancellation, repurchases, resale and repayment of debt and equity securities for the current quarter to</t>
  </si>
  <si>
    <t>date under review.</t>
  </si>
  <si>
    <t>5.</t>
  </si>
  <si>
    <t>6.</t>
  </si>
  <si>
    <t>7.</t>
  </si>
  <si>
    <t>8.</t>
  </si>
  <si>
    <t>9.</t>
  </si>
  <si>
    <t>10.</t>
  </si>
  <si>
    <t xml:space="preserve">The valuation of the Group's landed properties was updated by independent professional valuers, namely CH Williams Talhar &amp; </t>
  </si>
  <si>
    <t>Wong Sdn. Bhd. and World Valuation Co., Ltd. in January and December 2011 respectively.</t>
  </si>
  <si>
    <t>11.</t>
  </si>
  <si>
    <t>Subsequent events</t>
  </si>
  <si>
    <t>12.</t>
  </si>
  <si>
    <t>13.</t>
  </si>
  <si>
    <t>14.</t>
  </si>
  <si>
    <t>There were no capital commitments of the Group for the current financial period ended 31 March 2012.</t>
  </si>
  <si>
    <t xml:space="preserve">Part B - Explanatory Notes Pursuant To Appendix 9B Of The Listing Requirements Of </t>
  </si>
  <si>
    <t>Bursa Malaysia Securities Berhad</t>
  </si>
  <si>
    <t>(Unaudited)</t>
  </si>
  <si>
    <t>Comparison With Corresponding Quarter In The Previous Year</t>
  </si>
  <si>
    <t>Comparison with immediate preceding quarter's results</t>
  </si>
  <si>
    <t>Individual Quarter ended</t>
  </si>
  <si>
    <t>The basic loss per share has been calculated based on the Group’s loss after taxation attributable to owners  of the parent divided</t>
  </si>
  <si>
    <t>by the weighted average number of ordinary shares outstanding during the financial period.</t>
  </si>
  <si>
    <t>Audited and</t>
  </si>
  <si>
    <t>restated</t>
  </si>
  <si>
    <t>1-1-2011</t>
  </si>
  <si>
    <t>*</t>
  </si>
  <si>
    <t>Upon the adoption of the MFRS framework, the consolidated statement of financial position as at</t>
  </si>
  <si>
    <t>31 December 2011 and 1 January 2011 have been restated.</t>
  </si>
  <si>
    <t>As at 01-01-2011 (Restated)</t>
  </si>
  <si>
    <t xml:space="preserve">    for the financial period</t>
  </si>
  <si>
    <t>As at 31-3-2011</t>
  </si>
  <si>
    <t>As at 1-01-2012 (Restated)</t>
  </si>
  <si>
    <t>Page 10/10</t>
  </si>
  <si>
    <t>Page 9/10</t>
  </si>
  <si>
    <t>Page 8/10</t>
  </si>
  <si>
    <t>Page 7/10</t>
  </si>
  <si>
    <t>Page 6/10</t>
  </si>
  <si>
    <t>Page 5/10</t>
  </si>
  <si>
    <t>Page 4/10</t>
  </si>
  <si>
    <t>Page 3/10</t>
  </si>
  <si>
    <t>Page 2/10</t>
  </si>
  <si>
    <t>Page 1/10</t>
  </si>
  <si>
    <t>The Condensed Consolidated Statement of Changes in Equity should be read in conjunction with the Group's audited financial statements for the financial year ended 31 December 2011.</t>
  </si>
  <si>
    <t>The condensed Consolidated Statement of Cash Flow should be read in conjunction with the Group's audited financial statements for the financial year ended 31 December 2011.</t>
  </si>
  <si>
    <t xml:space="preserve">     Bank overdraft</t>
  </si>
  <si>
    <t xml:space="preserve">     Promissory notes</t>
  </si>
  <si>
    <t>Date : 29 May 2012</t>
  </si>
  <si>
    <t>(a)</t>
  </si>
  <si>
    <t>(b)</t>
  </si>
  <si>
    <t>Foreign currency translation</t>
  </si>
  <si>
    <t>Under FRS, the Group recognised translation differences on foreign operations as a separate component of equity. Cumulative</t>
  </si>
  <si>
    <t>foreign currency translation differences for all foreign operations are deemed to be nil as at the date of transtion of MFRS.</t>
  </si>
  <si>
    <t xml:space="preserve">Accordingly, at the date of transition of MFRS, the cumulative foreign currency translation differences of RM1,749,247 as </t>
  </si>
  <si>
    <t>at 1 January 2011 was adjusted to accumulated losses as at that date as well as at 31 March 2011 and 31 December 2011.</t>
  </si>
  <si>
    <t xml:space="preserve">However, the Group has shown a slight loss before taxation of RM0.113 million as compared to the previous period loss before </t>
  </si>
  <si>
    <t>taxation of RM1.039 million which was mainly due to the increase in the PCB selling price for the first quarter of the year.</t>
  </si>
  <si>
    <t>The Group posted a slight loss before taxation of 0.113million  as compared to the preceeding quarter's loss before taxation of</t>
  </si>
  <si>
    <t xml:space="preserve"> RM1.039 million.</t>
  </si>
  <si>
    <t xml:space="preserve">in Thailand. </t>
  </si>
  <si>
    <t>Upon transition to MFRS, the Group has elected to measure all its land and buildings using the revaluation model under</t>
  </si>
  <si>
    <t xml:space="preserve">Under FRS, the Group measured its land and buildings at revaluation. Revaluations are performed at least once in every five </t>
  </si>
  <si>
    <t>years.</t>
  </si>
  <si>
    <t xml:space="preserve">MFRS 116 Property, Plant and Equipment. As such, the Group continues to carry its land and buildings at its existing </t>
  </si>
  <si>
    <t>carrying amount.</t>
  </si>
  <si>
    <t xml:space="preserve">representing a decrease of 3.875% as compared to the preceding corresponding period. There was a decrease in the sales as </t>
  </si>
  <si>
    <t>compared to the corresponding quarter in the previous year as a result of the generally lower demand of PCB which was caused</t>
  </si>
  <si>
    <t>by decreased orders from customers affected by the Thailand Flood</t>
  </si>
  <si>
    <t>preceeding quarter of RM10.10 million mainly due to the recovery of the flood crisis in Thailand which resulted in the shifting of</t>
  </si>
  <si>
    <t>orders to the Group.</t>
  </si>
  <si>
    <t>Due to the incertainties of the global economic condition, the group is caustiously optimistic that the prrformance for the rest of</t>
  </si>
  <si>
    <t>the financial year 2012 to be positive.</t>
  </si>
  <si>
    <t xml:space="preserve">The Group expects positive growth from the PCB business due to the increase in demand of PCB in Malaysia as a result of the </t>
  </si>
  <si>
    <t>flood crisis in Thailand at the end of year 2011 which seriously affected the production ability of PCB in Thailand</t>
  </si>
</sst>
</file>

<file path=xl/styles.xml><?xml version="1.0" encoding="utf-8"?>
<styleSheet xmlns="http://schemas.openxmlformats.org/spreadsheetml/2006/main">
  <numFmts count="6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  <numFmt numFmtId="196" formatCode="0.00_);\(0.00\)"/>
    <numFmt numFmtId="197" formatCode="#,##0_ "/>
    <numFmt numFmtId="198" formatCode="0_ "/>
    <numFmt numFmtId="199" formatCode="0_);\(0\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????_);_(@_)"/>
    <numFmt numFmtId="204" formatCode="_(* #,##0.00_);_(* \(#,##0.00\);_(* &quot;-&quot;_);_(@_)"/>
    <numFmt numFmtId="205" formatCode="_(* #,##0.0000_);_(* \(#,##0.0000\);_(* &quot;-&quot;_);_(@_)"/>
    <numFmt numFmtId="206" formatCode="#,##0.0000;[Red]\-#,##0.0000"/>
    <numFmt numFmtId="207" formatCode="General_)"/>
    <numFmt numFmtId="208" formatCode="0.000"/>
    <numFmt numFmtId="209" formatCode="###0_);[Red]\(###0\)"/>
    <numFmt numFmtId="210" formatCode="###0.0_);[Red]\(###0.0\)"/>
    <numFmt numFmtId="211" formatCode="###0.00_);[Red]\(###0.00\)"/>
    <numFmt numFmtId="212" formatCode="0.00_)"/>
    <numFmt numFmtId="213" formatCode="#,##0.00000;[Red]\-#,##0.00000"/>
    <numFmt numFmtId="214" formatCode="###0.000_);[Red]\(###0.000\)"/>
    <numFmt numFmtId="215" formatCode="###0.0000_);[Red]\(###0.0000\)"/>
    <numFmt numFmtId="216" formatCode="[$-4409]dddd\,\ d\ mmmm\,\ yyyy"/>
    <numFmt numFmtId="217" formatCode="[$-409]h:mm:ss\ AM/PM"/>
    <numFmt numFmtId="218" formatCode="0.0%"/>
    <numFmt numFmtId="219" formatCode="[$-409]dddd\,\ mmmm\ dd\,\ yyyy"/>
    <numFmt numFmtId="220" formatCode="_(* #,##0.0_);_(* \(#,##0.0\);_(* &quot;-&quot;?_);_(@_)"/>
  </numFmts>
  <fonts count="75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209" fontId="25" fillId="0" borderId="0" applyFill="0" applyBorder="0" applyAlignment="0">
      <protection/>
    </xf>
    <xf numFmtId="210" fontId="25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10" fontId="28" fillId="31" borderId="9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8" fillId="0" borderId="10" applyNumberFormat="0" applyFill="0" applyAlignment="0" applyProtection="0"/>
    <xf numFmtId="0" fontId="69" fillId="32" borderId="0" applyNumberFormat="0" applyBorder="0" applyAlignment="0" applyProtection="0"/>
    <xf numFmtId="212" fontId="29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3" borderId="11" applyNumberFormat="0" applyFont="0" applyAlignment="0" applyProtection="0"/>
    <xf numFmtId="0" fontId="70" fillId="26" borderId="12" applyNumberFormat="0" applyAlignment="0" applyProtection="0"/>
    <xf numFmtId="9" fontId="0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49" fontId="26" fillId="0" borderId="0" applyFill="0" applyBorder="0" applyAlignment="0">
      <protection/>
    </xf>
    <xf numFmtId="214" fontId="25" fillId="0" borderId="0" applyFill="0" applyBorder="0" applyAlignment="0">
      <protection/>
    </xf>
    <xf numFmtId="215" fontId="25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2" fillId="0" borderId="0" xfId="5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7" fontId="6" fillId="0" borderId="0" xfId="50" applyNumberFormat="1" applyFont="1" applyBorder="1" applyAlignment="1">
      <alignment/>
    </xf>
    <xf numFmtId="187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horizontal="center"/>
    </xf>
    <xf numFmtId="187" fontId="2" fillId="0" borderId="0" xfId="50" applyNumberFormat="1" applyFont="1" applyAlignment="1">
      <alignment horizontal="right"/>
    </xf>
    <xf numFmtId="187" fontId="2" fillId="0" borderId="0" xfId="50" applyNumberFormat="1" applyFont="1" applyBorder="1" applyAlignment="1">
      <alignment horizontal="right"/>
    </xf>
    <xf numFmtId="187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7" fontId="0" fillId="0" borderId="0" xfId="0" applyNumberFormat="1" applyAlignment="1">
      <alignment/>
    </xf>
    <xf numFmtId="43" fontId="14" fillId="0" borderId="0" xfId="50" applyFont="1" applyAlignment="1">
      <alignment/>
    </xf>
    <xf numFmtId="187" fontId="14" fillId="0" borderId="0" xfId="5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7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196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0" fillId="0" borderId="0" xfId="50" applyFont="1" applyAlignment="1">
      <alignment/>
    </xf>
    <xf numFmtId="187" fontId="0" fillId="0" borderId="0" xfId="50" applyNumberFormat="1" applyFont="1" applyAlignment="1">
      <alignment/>
    </xf>
    <xf numFmtId="187" fontId="0" fillId="0" borderId="0" xfId="50" applyNumberFormat="1" applyFont="1" applyBorder="1" applyAlignment="1">
      <alignment/>
    </xf>
    <xf numFmtId="187" fontId="0" fillId="0" borderId="16" xfId="50" applyNumberFormat="1" applyFont="1" applyBorder="1" applyAlignment="1">
      <alignment/>
    </xf>
    <xf numFmtId="187" fontId="0" fillId="0" borderId="0" xfId="0" applyNumberFormat="1" applyFill="1" applyAlignment="1">
      <alignment/>
    </xf>
    <xf numFmtId="187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4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87" fontId="0" fillId="0" borderId="0" xfId="50" applyNumberFormat="1" applyFont="1" applyAlignment="1">
      <alignment horizontal="center"/>
    </xf>
    <xf numFmtId="187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15" xfId="50" applyNumberFormat="1" applyFont="1" applyFill="1" applyBorder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3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16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1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87" fontId="33" fillId="0" borderId="0" xfId="50" applyNumberFormat="1" applyFont="1" applyFill="1" applyAlignment="1">
      <alignment horizontal="right" vertical="top"/>
    </xf>
    <xf numFmtId="187" fontId="34" fillId="0" borderId="0" xfId="50" applyNumberFormat="1" applyFont="1" applyFill="1" applyAlignment="1">
      <alignment horizontal="right" vertical="top"/>
    </xf>
    <xf numFmtId="187" fontId="34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7" fontId="33" fillId="0" borderId="0" xfId="50" applyNumberFormat="1" applyFont="1" applyAlignment="1">
      <alignment horizontal="center" vertical="top"/>
    </xf>
    <xf numFmtId="187" fontId="34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41" fontId="14" fillId="34" borderId="0" xfId="50" applyNumberFormat="1" applyFont="1" applyFill="1" applyAlignment="1">
      <alignment/>
    </xf>
    <xf numFmtId="41" fontId="14" fillId="34" borderId="15" xfId="50" applyNumberFormat="1" applyFont="1" applyFill="1" applyBorder="1" applyAlignment="1">
      <alignment/>
    </xf>
    <xf numFmtId="41" fontId="14" fillId="34" borderId="15" xfId="50" applyNumberFormat="1" applyFont="1" applyFill="1" applyBorder="1" applyAlignment="1" quotePrefix="1">
      <alignment horizontal="right"/>
    </xf>
    <xf numFmtId="41" fontId="14" fillId="34" borderId="16" xfId="50" applyNumberFormat="1" applyFont="1" applyFill="1" applyBorder="1" applyAlignment="1">
      <alignment/>
    </xf>
    <xf numFmtId="41" fontId="14" fillId="34" borderId="0" xfId="0" applyNumberFormat="1" applyFont="1" applyFill="1" applyAlignment="1">
      <alignment/>
    </xf>
    <xf numFmtId="187" fontId="17" fillId="34" borderId="0" xfId="50" applyNumberFormat="1" applyFont="1" applyFill="1" applyAlignment="1">
      <alignment horizontal="center" vertical="top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41" fontId="14" fillId="34" borderId="0" xfId="50" applyNumberFormat="1" applyFont="1" applyFill="1" applyAlignment="1">
      <alignment horizontal="center"/>
    </xf>
    <xf numFmtId="41" fontId="14" fillId="34" borderId="0" xfId="0" applyNumberFormat="1" applyFont="1" applyFill="1" applyAlignment="1">
      <alignment horizontal="right"/>
    </xf>
    <xf numFmtId="41" fontId="14" fillId="34" borderId="15" xfId="0" applyNumberFormat="1" applyFont="1" applyFill="1" applyBorder="1" applyAlignment="1">
      <alignment horizontal="right"/>
    </xf>
    <xf numFmtId="41" fontId="14" fillId="34" borderId="16" xfId="50" applyNumberFormat="1" applyFont="1" applyFill="1" applyBorder="1" applyAlignment="1">
      <alignment horizontal="center"/>
    </xf>
    <xf numFmtId="41" fontId="14" fillId="34" borderId="16" xfId="0" applyNumberFormat="1" applyFont="1" applyFill="1" applyBorder="1" applyAlignment="1">
      <alignment horizontal="right"/>
    </xf>
    <xf numFmtId="41" fontId="0" fillId="34" borderId="0" xfId="0" applyNumberFormat="1" applyFill="1" applyAlignment="1">
      <alignment/>
    </xf>
    <xf numFmtId="41" fontId="14" fillId="34" borderId="5" xfId="0" applyNumberFormat="1" applyFont="1" applyFill="1" applyBorder="1" applyAlignment="1">
      <alignment/>
    </xf>
    <xf numFmtId="41" fontId="15" fillId="34" borderId="14" xfId="0" applyNumberFormat="1" applyFont="1" applyFill="1" applyBorder="1" applyAlignment="1">
      <alignment/>
    </xf>
    <xf numFmtId="187" fontId="14" fillId="34" borderId="17" xfId="50" applyNumberFormat="1" applyFont="1" applyFill="1" applyBorder="1" applyAlignment="1">
      <alignment/>
    </xf>
    <xf numFmtId="187" fontId="14" fillId="34" borderId="0" xfId="50" applyNumberFormat="1" applyFont="1" applyFill="1" applyAlignment="1">
      <alignment/>
    </xf>
    <xf numFmtId="187" fontId="14" fillId="34" borderId="17" xfId="50" applyNumberFormat="1" applyFont="1" applyFill="1" applyBorder="1" applyAlignment="1">
      <alignment horizontal="right"/>
    </xf>
    <xf numFmtId="187" fontId="14" fillId="34" borderId="0" xfId="50" applyNumberFormat="1" applyFont="1" applyFill="1" applyBorder="1" applyAlignment="1">
      <alignment/>
    </xf>
    <xf numFmtId="43" fontId="14" fillId="34" borderId="17" xfId="50" applyFont="1" applyFill="1" applyBorder="1" applyAlignment="1">
      <alignment/>
    </xf>
    <xf numFmtId="43" fontId="14" fillId="34" borderId="17" xfId="50" applyFont="1" applyFill="1" applyBorder="1" applyAlignment="1" quotePrefix="1">
      <alignment horizontal="right"/>
    </xf>
    <xf numFmtId="187" fontId="14" fillId="34" borderId="22" xfId="50" applyNumberFormat="1" applyFont="1" applyFill="1" applyBorder="1" applyAlignment="1">
      <alignment/>
    </xf>
    <xf numFmtId="187" fontId="33" fillId="0" borderId="0" xfId="56" applyNumberFormat="1" applyFont="1" applyFill="1" applyAlignment="1">
      <alignment horizontal="right" vertical="top"/>
    </xf>
    <xf numFmtId="187" fontId="34" fillId="0" borderId="0" xfId="56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187" fontId="14" fillId="0" borderId="0" xfId="56" applyNumberFormat="1" applyFont="1" applyFill="1" applyBorder="1" applyAlignment="1">
      <alignment/>
    </xf>
    <xf numFmtId="187" fontId="14" fillId="0" borderId="0" xfId="56" applyNumberFormat="1" applyFont="1" applyFill="1" applyAlignment="1">
      <alignment/>
    </xf>
    <xf numFmtId="0" fontId="2" fillId="0" borderId="0" xfId="0" applyFont="1" applyFill="1" applyAlignment="1">
      <alignment/>
    </xf>
    <xf numFmtId="187" fontId="14" fillId="0" borderId="17" xfId="56" applyNumberFormat="1" applyFont="1" applyFill="1" applyBorder="1" applyAlignment="1">
      <alignment/>
    </xf>
    <xf numFmtId="187" fontId="14" fillId="0" borderId="17" xfId="56" applyNumberFormat="1" applyFont="1" applyFill="1" applyBorder="1" applyAlignment="1">
      <alignment horizontal="right"/>
    </xf>
    <xf numFmtId="43" fontId="14" fillId="0" borderId="17" xfId="56" applyFont="1" applyFill="1" applyBorder="1" applyAlignment="1" quotePrefix="1">
      <alignment horizontal="right"/>
    </xf>
    <xf numFmtId="43" fontId="14" fillId="0" borderId="17" xfId="56" applyFont="1" applyFill="1" applyBorder="1" applyAlignment="1">
      <alignment/>
    </xf>
    <xf numFmtId="41" fontId="14" fillId="0" borderId="0" xfId="56" applyNumberFormat="1" applyFont="1" applyFill="1" applyAlignment="1">
      <alignment/>
    </xf>
    <xf numFmtId="41" fontId="14" fillId="0" borderId="15" xfId="56" applyNumberFormat="1" applyFont="1" applyFill="1" applyBorder="1" applyAlignment="1">
      <alignment/>
    </xf>
    <xf numFmtId="41" fontId="14" fillId="0" borderId="16" xfId="56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87" fontId="17" fillId="0" borderId="0" xfId="56" applyNumberFormat="1" applyFont="1" applyFill="1" applyAlignment="1">
      <alignment horizontal="center" vertical="top"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187" fontId="14" fillId="0" borderId="22" xfId="56" applyNumberFormat="1" applyFont="1" applyFill="1" applyBorder="1" applyAlignment="1">
      <alignment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10" fontId="0" fillId="0" borderId="0" xfId="94" applyNumberFormat="1" applyFont="1" applyFill="1" applyAlignment="1">
      <alignment/>
    </xf>
    <xf numFmtId="187" fontId="14" fillId="0" borderId="15" xfId="56" applyNumberFormat="1" applyFont="1" applyFill="1" applyBorder="1" applyAlignment="1">
      <alignment/>
    </xf>
    <xf numFmtId="0" fontId="14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43" fontId="14" fillId="0" borderId="0" xfId="56" applyFont="1" applyFill="1" applyBorder="1" applyAlignment="1">
      <alignment/>
    </xf>
    <xf numFmtId="15" fontId="14" fillId="0" borderId="14" xfId="0" applyNumberFormat="1" applyFont="1" applyFill="1" applyBorder="1" applyAlignment="1" quotePrefix="1">
      <alignment horizontal="center"/>
    </xf>
    <xf numFmtId="15" fontId="14" fillId="0" borderId="0" xfId="0" applyNumberFormat="1" applyFont="1" applyFill="1" applyBorder="1" applyAlignment="1">
      <alignment horizontal="center"/>
    </xf>
    <xf numFmtId="9" fontId="2" fillId="0" borderId="0" xfId="94" applyFont="1" applyBorder="1" applyAlignment="1">
      <alignment/>
    </xf>
    <xf numFmtId="218" fontId="0" fillId="0" borderId="0" xfId="94" applyNumberFormat="1" applyFont="1" applyFill="1" applyAlignment="1">
      <alignment/>
    </xf>
    <xf numFmtId="9" fontId="2" fillId="0" borderId="0" xfId="94" applyFont="1" applyFill="1" applyBorder="1" applyAlignment="1">
      <alignment/>
    </xf>
    <xf numFmtId="187" fontId="2" fillId="0" borderId="0" xfId="56" applyNumberFormat="1" applyFont="1" applyBorder="1" applyAlignment="1">
      <alignment/>
    </xf>
    <xf numFmtId="187" fontId="2" fillId="0" borderId="15" xfId="56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87" fontId="14" fillId="0" borderId="0" xfId="50" applyNumberFormat="1" applyFont="1" applyFill="1" applyAlignment="1">
      <alignment/>
    </xf>
    <xf numFmtId="187" fontId="36" fillId="0" borderId="0" xfId="50" applyNumberFormat="1" applyFont="1" applyFill="1" applyAlignment="1">
      <alignment/>
    </xf>
    <xf numFmtId="0" fontId="33" fillId="0" borderId="0" xfId="0" applyFont="1" applyFill="1" applyAlignment="1">
      <alignment/>
    </xf>
    <xf numFmtId="187" fontId="33" fillId="0" borderId="0" xfId="56" applyNumberFormat="1" applyFont="1" applyFill="1" applyAlignment="1">
      <alignment horizontal="center" vertical="top"/>
    </xf>
    <xf numFmtId="187" fontId="34" fillId="0" borderId="0" xfId="56" applyNumberFormat="1" applyFont="1" applyFill="1" applyAlignment="1">
      <alignment horizontal="center" vertical="top"/>
    </xf>
    <xf numFmtId="0" fontId="16" fillId="0" borderId="0" xfId="0" applyFont="1" applyFill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15" fontId="14" fillId="0" borderId="0" xfId="0" applyNumberFormat="1" applyFont="1" applyFill="1" applyBorder="1" applyAlignment="1" quotePrefix="1">
      <alignment horizontal="center"/>
    </xf>
    <xf numFmtId="41" fontId="2" fillId="0" borderId="20" xfId="50" applyNumberFormat="1" applyFont="1" applyFill="1" applyBorder="1" applyAlignment="1">
      <alignment horizontal="right"/>
    </xf>
    <xf numFmtId="0" fontId="37" fillId="0" borderId="0" xfId="91" applyFont="1" applyAlignment="1">
      <alignment horizontal="center"/>
      <protection/>
    </xf>
    <xf numFmtId="0" fontId="37" fillId="0" borderId="0" xfId="91" applyFont="1">
      <alignment/>
      <protection/>
    </xf>
    <xf numFmtId="187" fontId="0" fillId="0" borderId="0" xfId="56" applyNumberFormat="1" applyFont="1" applyFill="1" applyAlignment="1">
      <alignment/>
    </xf>
    <xf numFmtId="41" fontId="22" fillId="0" borderId="0" xfId="91" applyNumberFormat="1" applyFont="1" applyFill="1" applyAlignment="1">
      <alignment horizontal="center"/>
      <protection/>
    </xf>
    <xf numFmtId="187" fontId="37" fillId="0" borderId="0" xfId="55" applyNumberFormat="1" applyFont="1" applyAlignment="1">
      <alignment/>
    </xf>
    <xf numFmtId="187" fontId="37" fillId="34" borderId="0" xfId="55" applyNumberFormat="1" applyFont="1" applyFill="1" applyAlignment="1">
      <alignment/>
    </xf>
    <xf numFmtId="187" fontId="37" fillId="0" borderId="23" xfId="55" applyNumberFormat="1" applyFont="1" applyBorder="1" applyAlignment="1">
      <alignment/>
    </xf>
    <xf numFmtId="187" fontId="37" fillId="0" borderId="0" xfId="55" applyNumberFormat="1" applyFont="1" applyBorder="1" applyAlignment="1">
      <alignment/>
    </xf>
    <xf numFmtId="187" fontId="37" fillId="0" borderId="14" xfId="55" applyNumberFormat="1" applyFont="1" applyBorder="1" applyAlignment="1">
      <alignment/>
    </xf>
    <xf numFmtId="187" fontId="37" fillId="0" borderId="0" xfId="55" applyNumberFormat="1" applyFont="1" applyAlignment="1">
      <alignment horizontal="center"/>
    </xf>
    <xf numFmtId="187" fontId="37" fillId="0" borderId="0" xfId="91" applyNumberFormat="1" applyFont="1">
      <alignment/>
      <protection/>
    </xf>
    <xf numFmtId="41" fontId="1" fillId="35" borderId="24" xfId="91" applyNumberFormat="1" applyFont="1" applyFill="1" applyBorder="1">
      <alignment/>
      <protection/>
    </xf>
    <xf numFmtId="205" fontId="39" fillId="35" borderId="25" xfId="91" applyNumberFormat="1" applyFont="1" applyFill="1" applyBorder="1">
      <alignment/>
      <protection/>
    </xf>
    <xf numFmtId="41" fontId="1" fillId="35" borderId="26" xfId="91" applyNumberFormat="1" applyFont="1" applyFill="1" applyBorder="1">
      <alignment/>
      <protection/>
    </xf>
    <xf numFmtId="205" fontId="39" fillId="35" borderId="27" xfId="91" applyNumberFormat="1" applyFont="1" applyFill="1" applyBorder="1">
      <alignment/>
      <protection/>
    </xf>
    <xf numFmtId="187" fontId="37" fillId="0" borderId="23" xfId="91" applyNumberFormat="1" applyFont="1" applyBorder="1">
      <alignment/>
      <protection/>
    </xf>
    <xf numFmtId="187" fontId="37" fillId="0" borderId="0" xfId="50" applyNumberFormat="1" applyFont="1" applyAlignment="1">
      <alignment/>
    </xf>
    <xf numFmtId="187" fontId="37" fillId="35" borderId="23" xfId="50" applyNumberFormat="1" applyFont="1" applyFill="1" applyBorder="1" applyAlignment="1">
      <alignment/>
    </xf>
    <xf numFmtId="220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3" fontId="0" fillId="0" borderId="0" xfId="94" applyNumberFormat="1" applyFont="1" applyAlignment="1">
      <alignment/>
    </xf>
    <xf numFmtId="187" fontId="0" fillId="0" borderId="15" xfId="50" applyNumberFormat="1" applyFont="1" applyBorder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5" xfId="5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4" fontId="1" fillId="0" borderId="0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center"/>
    </xf>
    <xf numFmtId="187" fontId="2" fillId="0" borderId="0" xfId="56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187" fontId="2" fillId="0" borderId="15" xfId="56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28" xfId="50" applyNumberFormat="1" applyFont="1" applyFill="1" applyBorder="1" applyAlignment="1">
      <alignment horizontal="right"/>
    </xf>
    <xf numFmtId="41" fontId="2" fillId="0" borderId="18" xfId="50" applyNumberFormat="1" applyFont="1" applyFill="1" applyBorder="1" applyAlignment="1">
      <alignment horizontal="right"/>
    </xf>
    <xf numFmtId="41" fontId="2" fillId="0" borderId="19" xfId="50" applyNumberFormat="1" applyFont="1" applyFill="1" applyBorder="1" applyAlignment="1">
      <alignment horizontal="right"/>
    </xf>
    <xf numFmtId="41" fontId="2" fillId="0" borderId="15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/>
    </xf>
    <xf numFmtId="41" fontId="2" fillId="0" borderId="14" xfId="50" applyNumberFormat="1" applyFont="1" applyFill="1" applyBorder="1" applyAlignment="1">
      <alignment horizontal="right"/>
    </xf>
    <xf numFmtId="187" fontId="2" fillId="0" borderId="0" xfId="5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41" fontId="2" fillId="0" borderId="0" xfId="5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41" fontId="2" fillId="0" borderId="28" xfId="50" applyNumberFormat="1" applyFont="1" applyFill="1" applyBorder="1" applyAlignment="1">
      <alignment/>
    </xf>
    <xf numFmtId="41" fontId="2" fillId="0" borderId="29" xfId="50" applyNumberFormat="1" applyFont="1" applyFill="1" applyBorder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6" xfId="5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15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5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0" borderId="0" xfId="0" applyFont="1" applyFill="1" applyAlignment="1" quotePrefix="1">
      <alignment/>
    </xf>
    <xf numFmtId="0" fontId="15" fillId="0" borderId="0" xfId="0" applyFont="1" applyFill="1" applyAlignment="1" quotePrefix="1">
      <alignment/>
    </xf>
    <xf numFmtId="0" fontId="4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41" fontId="14" fillId="0" borderId="0" xfId="56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187" fontId="6" fillId="0" borderId="0" xfId="50" applyNumberFormat="1" applyFont="1" applyFill="1" applyAlignment="1">
      <alignment/>
    </xf>
    <xf numFmtId="187" fontId="6" fillId="0" borderId="5" xfId="50" applyNumberFormat="1" applyFont="1" applyBorder="1" applyAlignment="1">
      <alignment/>
    </xf>
    <xf numFmtId="187" fontId="6" fillId="0" borderId="15" xfId="50" applyNumberFormat="1" applyFont="1" applyBorder="1" applyAlignment="1">
      <alignment/>
    </xf>
    <xf numFmtId="187" fontId="6" fillId="0" borderId="16" xfId="50" applyNumberFormat="1" applyFont="1" applyBorder="1" applyAlignment="1">
      <alignment/>
    </xf>
    <xf numFmtId="187" fontId="15" fillId="0" borderId="0" xfId="50" applyNumberFormat="1" applyFont="1" applyFill="1" applyBorder="1" applyAlignment="1">
      <alignment/>
    </xf>
    <xf numFmtId="187" fontId="14" fillId="0" borderId="0" xfId="50" applyNumberFormat="1" applyFont="1" applyFill="1" applyBorder="1" applyAlignment="1">
      <alignment horizontal="center"/>
    </xf>
    <xf numFmtId="187" fontId="2" fillId="0" borderId="0" xfId="50" applyNumberFormat="1" applyFont="1" applyFill="1" applyAlignment="1">
      <alignment horizontal="right"/>
    </xf>
    <xf numFmtId="187" fontId="2" fillId="0" borderId="15" xfId="5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187" fontId="1" fillId="0" borderId="14" xfId="5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/>
    </xf>
    <xf numFmtId="187" fontId="34" fillId="0" borderId="0" xfId="56" applyNumberFormat="1" applyFont="1" applyFill="1" applyAlignment="1">
      <alignment/>
    </xf>
    <xf numFmtId="187" fontId="14" fillId="0" borderId="0" xfId="0" applyNumberFormat="1" applyFont="1" applyFill="1" applyAlignment="1">
      <alignment/>
    </xf>
    <xf numFmtId="10" fontId="14" fillId="0" borderId="0" xfId="94" applyNumberFormat="1" applyFont="1" applyFill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187" fontId="0" fillId="0" borderId="0" xfId="56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99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43" fontId="14" fillId="0" borderId="0" xfId="56" applyFont="1" applyFill="1" applyAlignment="1">
      <alignment/>
    </xf>
    <xf numFmtId="43" fontId="14" fillId="0" borderId="0" xfId="56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quotePrefix="1">
      <alignment horizontal="center"/>
    </xf>
    <xf numFmtId="187" fontId="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196" fontId="14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0" fontId="38" fillId="36" borderId="0" xfId="91" applyFont="1" applyFill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urrency" xfId="58"/>
    <cellStyle name="Currency [0]" xfId="59"/>
    <cellStyle name="Currency [00]" xfId="60"/>
    <cellStyle name="Date Short" xfId="61"/>
    <cellStyle name="DELTA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Explanatory Text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Linked Cell" xfId="86"/>
    <cellStyle name="Neutral" xfId="87"/>
    <cellStyle name="Normal - Style1" xfId="88"/>
    <cellStyle name="Normal 2" xfId="89"/>
    <cellStyle name="Normal 3" xfId="90"/>
    <cellStyle name="Normal 4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ercent 2" xfId="98"/>
    <cellStyle name="Percent 3" xfId="99"/>
    <cellStyle name="Percent 4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Text Indent A" xfId="106"/>
    <cellStyle name="Text Indent B" xfId="107"/>
    <cellStyle name="Text Indent C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17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3257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17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329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25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038350" y="47625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27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9146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7147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45148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5953125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5953125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9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27</xdr:row>
      <xdr:rowOff>0</xdr:rowOff>
    </xdr:from>
    <xdr:ext cx="28575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2600325" y="51530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27</xdr:row>
      <xdr:rowOff>0</xdr:rowOff>
    </xdr:from>
    <xdr:ext cx="85725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29146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37147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45148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45148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85725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54292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5953125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5953125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18" name="Text Box 2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25</xdr:row>
      <xdr:rowOff>19050</xdr:rowOff>
    </xdr:from>
    <xdr:ext cx="28575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2524125" y="4781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1" name="Text Box 6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2" name="Text Box 9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23" name="Text Box 1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85725" cy="28575"/>
    <xdr:sp fLocksText="0">
      <xdr:nvSpPr>
        <xdr:cNvPr id="24" name="Text Box 12"/>
        <xdr:cNvSpPr txBox="1">
          <a:spLocks noChangeArrowheads="1"/>
        </xdr:cNvSpPr>
      </xdr:nvSpPr>
      <xdr:spPr>
        <a:xfrm>
          <a:off x="29146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5" name="Text Box 13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6" name="Text Box 14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7" name="Text Box 15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8" name="Text Box 17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15</xdr:row>
      <xdr:rowOff>28575</xdr:rowOff>
    </xdr:from>
    <xdr:ext cx="2857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600325" y="2876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27</xdr:row>
      <xdr:rowOff>0</xdr:rowOff>
    </xdr:from>
    <xdr:ext cx="85725" cy="28575"/>
    <xdr:sp fLocksText="0">
      <xdr:nvSpPr>
        <xdr:cNvPr id="30" name="Text Box 5"/>
        <xdr:cNvSpPr txBox="1">
          <a:spLocks noChangeArrowheads="1"/>
        </xdr:cNvSpPr>
      </xdr:nvSpPr>
      <xdr:spPr>
        <a:xfrm>
          <a:off x="29146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28575"/>
    <xdr:sp fLocksText="0">
      <xdr:nvSpPr>
        <xdr:cNvPr id="31" name="Text Box 6"/>
        <xdr:cNvSpPr txBox="1">
          <a:spLocks noChangeArrowheads="1"/>
        </xdr:cNvSpPr>
      </xdr:nvSpPr>
      <xdr:spPr>
        <a:xfrm>
          <a:off x="37147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28575"/>
    <xdr:sp fLocksText="0">
      <xdr:nvSpPr>
        <xdr:cNvPr id="32" name="Text Box 7"/>
        <xdr:cNvSpPr txBox="1">
          <a:spLocks noChangeArrowheads="1"/>
        </xdr:cNvSpPr>
      </xdr:nvSpPr>
      <xdr:spPr>
        <a:xfrm>
          <a:off x="45148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8575"/>
    <xdr:sp fLocksText="0">
      <xdr:nvSpPr>
        <xdr:cNvPr id="33" name="Text Box 8"/>
        <xdr:cNvSpPr txBox="1">
          <a:spLocks noChangeArrowheads="1"/>
        </xdr:cNvSpPr>
      </xdr:nvSpPr>
      <xdr:spPr>
        <a:xfrm>
          <a:off x="5953125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27</xdr:row>
      <xdr:rowOff>0</xdr:rowOff>
    </xdr:from>
    <xdr:ext cx="85725" cy="28575"/>
    <xdr:sp fLocksText="0">
      <xdr:nvSpPr>
        <xdr:cNvPr id="34" name="Text Box 12"/>
        <xdr:cNvSpPr txBox="1">
          <a:spLocks noChangeArrowheads="1"/>
        </xdr:cNvSpPr>
      </xdr:nvSpPr>
      <xdr:spPr>
        <a:xfrm>
          <a:off x="29146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28575"/>
    <xdr:sp fLocksText="0">
      <xdr:nvSpPr>
        <xdr:cNvPr id="35" name="Text Box 13"/>
        <xdr:cNvSpPr txBox="1">
          <a:spLocks noChangeArrowheads="1"/>
        </xdr:cNvSpPr>
      </xdr:nvSpPr>
      <xdr:spPr>
        <a:xfrm>
          <a:off x="37147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45148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45148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27</xdr:row>
      <xdr:rowOff>0</xdr:rowOff>
    </xdr:from>
    <xdr:ext cx="85725" cy="28575"/>
    <xdr:sp fLocksText="0">
      <xdr:nvSpPr>
        <xdr:cNvPr id="38" name="Text Box 16"/>
        <xdr:cNvSpPr txBox="1">
          <a:spLocks noChangeArrowheads="1"/>
        </xdr:cNvSpPr>
      </xdr:nvSpPr>
      <xdr:spPr>
        <a:xfrm>
          <a:off x="54292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8575"/>
    <xdr:sp fLocksText="0">
      <xdr:nvSpPr>
        <xdr:cNvPr id="39" name="Text Box 17"/>
        <xdr:cNvSpPr txBox="1">
          <a:spLocks noChangeArrowheads="1"/>
        </xdr:cNvSpPr>
      </xdr:nvSpPr>
      <xdr:spPr>
        <a:xfrm>
          <a:off x="5953125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27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20383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27</xdr:row>
      <xdr:rowOff>0</xdr:rowOff>
    </xdr:from>
    <xdr:ext cx="85725" cy="38100"/>
    <xdr:sp fLocksText="0">
      <xdr:nvSpPr>
        <xdr:cNvPr id="41" name="Text Box 3"/>
        <xdr:cNvSpPr txBox="1">
          <a:spLocks noChangeArrowheads="1"/>
        </xdr:cNvSpPr>
      </xdr:nvSpPr>
      <xdr:spPr>
        <a:xfrm>
          <a:off x="28384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27</xdr:row>
      <xdr:rowOff>0</xdr:rowOff>
    </xdr:from>
    <xdr:ext cx="857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3638550" y="5153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28575</xdr:rowOff>
    </xdr:from>
    <xdr:ext cx="2857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2600325" y="5181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27</xdr:row>
      <xdr:rowOff>66675</xdr:rowOff>
    </xdr:from>
    <xdr:ext cx="857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2981325" y="5219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0</xdr:rowOff>
    </xdr:from>
    <xdr:ext cx="28575" cy="28575"/>
    <xdr:sp fLocksText="0">
      <xdr:nvSpPr>
        <xdr:cNvPr id="45" name="Text Box 21"/>
        <xdr:cNvSpPr txBox="1">
          <a:spLocks noChangeArrowheads="1"/>
        </xdr:cNvSpPr>
      </xdr:nvSpPr>
      <xdr:spPr>
        <a:xfrm>
          <a:off x="2600325" y="5153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28575"/>
    <xdr:sp fLocksText="0">
      <xdr:nvSpPr>
        <xdr:cNvPr id="46" name="Text Box 6"/>
        <xdr:cNvSpPr txBox="1">
          <a:spLocks noChangeArrowheads="1"/>
        </xdr:cNvSpPr>
      </xdr:nvSpPr>
      <xdr:spPr>
        <a:xfrm>
          <a:off x="37147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8575"/>
    <xdr:sp fLocksText="0">
      <xdr:nvSpPr>
        <xdr:cNvPr id="47" name="Text Box 9"/>
        <xdr:cNvSpPr txBox="1">
          <a:spLocks noChangeArrowheads="1"/>
        </xdr:cNvSpPr>
      </xdr:nvSpPr>
      <xdr:spPr>
        <a:xfrm>
          <a:off x="5953125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0</xdr:rowOff>
    </xdr:from>
    <xdr:ext cx="28575" cy="28575"/>
    <xdr:sp fLocksText="0">
      <xdr:nvSpPr>
        <xdr:cNvPr id="48" name="Text Box 11"/>
        <xdr:cNvSpPr txBox="1">
          <a:spLocks noChangeArrowheads="1"/>
        </xdr:cNvSpPr>
      </xdr:nvSpPr>
      <xdr:spPr>
        <a:xfrm>
          <a:off x="2600325" y="5153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27</xdr:row>
      <xdr:rowOff>0</xdr:rowOff>
    </xdr:from>
    <xdr:ext cx="85725" cy="28575"/>
    <xdr:sp fLocksText="0">
      <xdr:nvSpPr>
        <xdr:cNvPr id="49" name="Text Box 12"/>
        <xdr:cNvSpPr txBox="1">
          <a:spLocks noChangeArrowheads="1"/>
        </xdr:cNvSpPr>
      </xdr:nvSpPr>
      <xdr:spPr>
        <a:xfrm>
          <a:off x="29146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85725" cy="28575"/>
    <xdr:sp fLocksText="0">
      <xdr:nvSpPr>
        <xdr:cNvPr id="50" name="Text Box 13"/>
        <xdr:cNvSpPr txBox="1">
          <a:spLocks noChangeArrowheads="1"/>
        </xdr:cNvSpPr>
      </xdr:nvSpPr>
      <xdr:spPr>
        <a:xfrm>
          <a:off x="37147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28575"/>
    <xdr:sp fLocksText="0">
      <xdr:nvSpPr>
        <xdr:cNvPr id="51" name="Text Box 14"/>
        <xdr:cNvSpPr txBox="1">
          <a:spLocks noChangeArrowheads="1"/>
        </xdr:cNvSpPr>
      </xdr:nvSpPr>
      <xdr:spPr>
        <a:xfrm>
          <a:off x="45148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27</xdr:row>
      <xdr:rowOff>0</xdr:rowOff>
    </xdr:from>
    <xdr:ext cx="85725" cy="28575"/>
    <xdr:sp fLocksText="0">
      <xdr:nvSpPr>
        <xdr:cNvPr id="52" name="Text Box 15"/>
        <xdr:cNvSpPr txBox="1">
          <a:spLocks noChangeArrowheads="1"/>
        </xdr:cNvSpPr>
      </xdr:nvSpPr>
      <xdr:spPr>
        <a:xfrm>
          <a:off x="4514850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8575"/>
    <xdr:sp fLocksText="0">
      <xdr:nvSpPr>
        <xdr:cNvPr id="53" name="Text Box 17"/>
        <xdr:cNvSpPr txBox="1">
          <a:spLocks noChangeArrowheads="1"/>
        </xdr:cNvSpPr>
      </xdr:nvSpPr>
      <xdr:spPr>
        <a:xfrm>
          <a:off x="5953125" y="5153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10</xdr:row>
      <xdr:rowOff>28575</xdr:rowOff>
    </xdr:from>
    <xdr:to>
      <xdr:col>44</xdr:col>
      <xdr:colOff>0</xdr:colOff>
      <xdr:row>10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1050250" y="1952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Normal="115" zoomScaleSheetLayoutView="100" workbookViewId="0" topLeftCell="A28">
      <selection activeCell="H32" sqref="H32"/>
    </sheetView>
  </sheetViews>
  <sheetFormatPr defaultColWidth="9.140625" defaultRowHeight="12.75"/>
  <cols>
    <col min="1" max="1" width="2.421875" style="0" customWidth="1"/>
    <col min="5" max="5" width="12.7109375" style="0" customWidth="1"/>
    <col min="6" max="6" width="13.28125" style="0" customWidth="1"/>
    <col min="7" max="7" width="2.140625" style="0" customWidth="1"/>
    <col min="8" max="8" width="13.28125" style="0" customWidth="1"/>
    <col min="9" max="9" width="2.140625" style="0" customWidth="1"/>
    <col min="10" max="10" width="13.28125" style="0" customWidth="1"/>
    <col min="11" max="11" width="2.140625" style="0" customWidth="1"/>
    <col min="14" max="14" width="9.140625" style="64" customWidth="1"/>
    <col min="15" max="15" width="10.28125" style="0" bestFit="1" customWidth="1"/>
  </cols>
  <sheetData>
    <row r="1" spans="3:10" ht="20.25">
      <c r="C1" s="20" t="s">
        <v>11</v>
      </c>
      <c r="H1" s="2"/>
      <c r="I1" s="2"/>
      <c r="J1" s="10"/>
    </row>
    <row r="2" spans="2:10" ht="15.75">
      <c r="B2" s="2"/>
      <c r="C2" s="15" t="s">
        <v>190</v>
      </c>
      <c r="D2" s="12"/>
      <c r="E2" s="6"/>
      <c r="F2" s="6"/>
      <c r="G2" s="6"/>
      <c r="H2" s="12"/>
      <c r="I2" s="12"/>
      <c r="J2" s="10"/>
    </row>
    <row r="3" spans="3:10" ht="15.75">
      <c r="C3" s="15" t="s">
        <v>372</v>
      </c>
      <c r="D3" s="12"/>
      <c r="E3" s="6"/>
      <c r="F3" s="6"/>
      <c r="G3" s="6"/>
      <c r="H3" s="24"/>
      <c r="I3" s="3"/>
      <c r="J3" s="8"/>
    </row>
    <row r="4" spans="2:14" s="19" customFormat="1" ht="15.75">
      <c r="B4" s="9"/>
      <c r="C4" s="9"/>
      <c r="D4" s="9"/>
      <c r="E4" s="9"/>
      <c r="F4" s="9"/>
      <c r="G4" s="9"/>
      <c r="H4" s="115"/>
      <c r="I4" s="116" t="s">
        <v>1</v>
      </c>
      <c r="J4" s="117"/>
      <c r="N4" s="93"/>
    </row>
    <row r="5" spans="2:14" s="19" customFormat="1" ht="15.75">
      <c r="B5" s="9"/>
      <c r="C5" s="9"/>
      <c r="D5" s="9"/>
      <c r="E5" s="9"/>
      <c r="F5" s="9"/>
      <c r="G5" s="9"/>
      <c r="H5" s="116" t="s">
        <v>500</v>
      </c>
      <c r="I5" s="116"/>
      <c r="J5" s="116" t="s">
        <v>500</v>
      </c>
      <c r="N5" s="93"/>
    </row>
    <row r="6" spans="2:14" s="19" customFormat="1" ht="15.75">
      <c r="B6" s="9"/>
      <c r="C6" s="115"/>
      <c r="D6" s="9"/>
      <c r="E6" s="9"/>
      <c r="F6" s="116" t="s">
        <v>146</v>
      </c>
      <c r="G6" s="9"/>
      <c r="H6" s="116" t="s">
        <v>501</v>
      </c>
      <c r="I6" s="116" t="s">
        <v>503</v>
      </c>
      <c r="J6" s="116" t="s">
        <v>501</v>
      </c>
      <c r="K6" s="9" t="s">
        <v>503</v>
      </c>
      <c r="N6" s="93"/>
    </row>
    <row r="7" spans="2:14" s="19" customFormat="1" ht="15.75">
      <c r="B7" s="9"/>
      <c r="C7" s="9"/>
      <c r="D7" s="9"/>
      <c r="E7" s="9"/>
      <c r="F7" s="116" t="s">
        <v>45</v>
      </c>
      <c r="G7" s="9"/>
      <c r="H7" s="116" t="s">
        <v>45</v>
      </c>
      <c r="I7" s="119"/>
      <c r="J7" s="116" t="s">
        <v>45</v>
      </c>
      <c r="N7" s="93"/>
    </row>
    <row r="8" spans="2:14" s="19" customFormat="1" ht="15.75">
      <c r="B8" s="115"/>
      <c r="C8" s="9"/>
      <c r="D8" s="9"/>
      <c r="E8" s="9"/>
      <c r="F8" s="120" t="s">
        <v>373</v>
      </c>
      <c r="G8" s="9"/>
      <c r="H8" s="120" t="s">
        <v>323</v>
      </c>
      <c r="I8" s="118"/>
      <c r="J8" s="120" t="s">
        <v>502</v>
      </c>
      <c r="N8" s="93"/>
    </row>
    <row r="9" spans="3:14" s="19" customFormat="1" ht="16.5" thickBot="1">
      <c r="C9" s="9"/>
      <c r="D9" s="9"/>
      <c r="E9" s="9"/>
      <c r="F9" s="121" t="s">
        <v>0</v>
      </c>
      <c r="G9" s="9"/>
      <c r="H9" s="121" t="s">
        <v>0</v>
      </c>
      <c r="I9" s="122"/>
      <c r="J9" s="121" t="s">
        <v>0</v>
      </c>
      <c r="N9" s="93"/>
    </row>
    <row r="10" spans="2:10" ht="15.75">
      <c r="B10" s="9" t="s">
        <v>63</v>
      </c>
      <c r="C10" s="8"/>
      <c r="D10" s="8"/>
      <c r="E10" s="8"/>
      <c r="F10" s="8"/>
      <c r="G10" s="8"/>
      <c r="H10" s="90"/>
      <c r="I10" s="91"/>
      <c r="J10" s="90"/>
    </row>
    <row r="11" spans="2:10" ht="15.75">
      <c r="B11" s="9" t="s">
        <v>130</v>
      </c>
      <c r="C11" s="8"/>
      <c r="D11" s="8"/>
      <c r="E11" s="8"/>
      <c r="F11" s="8"/>
      <c r="G11" s="8"/>
      <c r="H11" s="105"/>
      <c r="I11" s="92"/>
      <c r="J11" s="105" t="s">
        <v>1</v>
      </c>
    </row>
    <row r="12" spans="2:14" s="64" customFormat="1" ht="15.75">
      <c r="B12" s="67" t="s">
        <v>131</v>
      </c>
      <c r="C12" s="67"/>
      <c r="D12" s="67"/>
      <c r="E12" s="67"/>
      <c r="F12" s="134">
        <v>18870</v>
      </c>
      <c r="G12" s="135"/>
      <c r="H12" s="134">
        <v>19441</v>
      </c>
      <c r="J12" s="329">
        <v>22362</v>
      </c>
      <c r="L12" s="107"/>
      <c r="N12" s="104"/>
    </row>
    <row r="13" spans="2:14" ht="15.75">
      <c r="B13" s="8" t="s">
        <v>132</v>
      </c>
      <c r="C13" s="8"/>
      <c r="D13" s="8"/>
      <c r="E13" s="8"/>
      <c r="F13" s="136">
        <v>600</v>
      </c>
      <c r="G13" s="137"/>
      <c r="H13" s="136">
        <v>600</v>
      </c>
      <c r="J13" s="52">
        <v>650</v>
      </c>
      <c r="L13" s="49"/>
      <c r="N13" s="104"/>
    </row>
    <row r="14" spans="2:12" ht="15.75">
      <c r="B14" s="8" t="s">
        <v>1</v>
      </c>
      <c r="C14" s="8"/>
      <c r="D14" s="8"/>
      <c r="E14" s="8"/>
      <c r="F14" s="138">
        <f>SUM(F12:F13)</f>
        <v>19470</v>
      </c>
      <c r="G14" s="137"/>
      <c r="H14" s="139">
        <f>SUM(H12:H13)</f>
        <v>20041</v>
      </c>
      <c r="J14" s="139">
        <f>SUM(J12:J13)</f>
        <v>23012</v>
      </c>
      <c r="L14" s="49"/>
    </row>
    <row r="15" spans="2:12" ht="11.25" customHeight="1">
      <c r="B15" s="10"/>
      <c r="C15" s="10"/>
      <c r="D15" s="10"/>
      <c r="E15" s="10"/>
      <c r="F15" s="10"/>
      <c r="G15" s="10"/>
      <c r="H15" s="136"/>
      <c r="I15" s="137"/>
      <c r="J15" s="52"/>
      <c r="L15" s="49"/>
    </row>
    <row r="16" spans="2:12" ht="15.75">
      <c r="B16" s="9" t="s">
        <v>133</v>
      </c>
      <c r="C16" s="8"/>
      <c r="D16" s="8"/>
      <c r="E16" s="8"/>
      <c r="F16" s="8"/>
      <c r="G16" s="8"/>
      <c r="H16" s="136"/>
      <c r="I16" s="137"/>
      <c r="J16" s="52"/>
      <c r="L16" s="49"/>
    </row>
    <row r="17" spans="2:14" ht="15.75">
      <c r="B17" s="54" t="s">
        <v>3</v>
      </c>
      <c r="C17" s="54"/>
      <c r="D17" s="54"/>
      <c r="E17" s="54"/>
      <c r="F17" s="136">
        <v>18263</v>
      </c>
      <c r="G17" s="137"/>
      <c r="H17" s="136">
        <v>18624</v>
      </c>
      <c r="J17" s="52">
        <v>17510</v>
      </c>
      <c r="L17" s="49"/>
      <c r="N17" s="104"/>
    </row>
    <row r="18" spans="2:14" ht="15.75">
      <c r="B18" s="54" t="s">
        <v>134</v>
      </c>
      <c r="C18" s="54"/>
      <c r="D18" s="54"/>
      <c r="E18" s="54"/>
      <c r="F18" s="136">
        <v>9988</v>
      </c>
      <c r="G18" s="137"/>
      <c r="H18" s="136">
        <v>8606</v>
      </c>
      <c r="J18" s="52">
        <v>10669</v>
      </c>
      <c r="L18" s="49"/>
      <c r="N18" s="104"/>
    </row>
    <row r="19" spans="2:14" ht="15.75">
      <c r="B19" s="54" t="s">
        <v>186</v>
      </c>
      <c r="C19" s="54"/>
      <c r="D19" s="54"/>
      <c r="E19" s="54"/>
      <c r="F19" s="136">
        <v>3140</v>
      </c>
      <c r="G19" s="137"/>
      <c r="H19" s="136">
        <v>3161</v>
      </c>
      <c r="J19" s="52">
        <v>2966</v>
      </c>
      <c r="L19" s="49"/>
      <c r="N19" s="104"/>
    </row>
    <row r="20" spans="2:14" ht="15.75">
      <c r="B20" s="54" t="s">
        <v>128</v>
      </c>
      <c r="C20" s="54"/>
      <c r="D20" s="54"/>
      <c r="E20" s="54"/>
      <c r="F20" s="136">
        <v>0</v>
      </c>
      <c r="G20" s="137"/>
      <c r="H20" s="136">
        <v>0</v>
      </c>
      <c r="J20" s="52">
        <v>58</v>
      </c>
      <c r="L20" s="49"/>
      <c r="N20" s="104"/>
    </row>
    <row r="21" spans="2:14" ht="15.75">
      <c r="B21" s="54" t="s">
        <v>338</v>
      </c>
      <c r="C21" s="54"/>
      <c r="D21" s="54"/>
      <c r="E21" s="54"/>
      <c r="F21" s="136">
        <v>2263</v>
      </c>
      <c r="G21" s="137"/>
      <c r="H21" s="136">
        <v>2240</v>
      </c>
      <c r="J21" s="52">
        <v>0</v>
      </c>
      <c r="L21" s="49"/>
      <c r="N21" s="104"/>
    </row>
    <row r="22" spans="2:14" ht="15.75">
      <c r="B22" s="54" t="s">
        <v>26</v>
      </c>
      <c r="C22" s="54"/>
      <c r="D22" s="54"/>
      <c r="E22" s="54"/>
      <c r="F22" s="140">
        <v>1248</v>
      </c>
      <c r="G22" s="137"/>
      <c r="H22" s="140">
        <v>1715</v>
      </c>
      <c r="J22" s="331">
        <v>4008</v>
      </c>
      <c r="L22" s="49"/>
      <c r="N22" s="104"/>
    </row>
    <row r="23" spans="2:13" ht="15.75">
      <c r="B23" s="8"/>
      <c r="C23" s="8"/>
      <c r="D23" s="8"/>
      <c r="E23" s="8"/>
      <c r="F23" s="137">
        <f>SUM(F17:F22)</f>
        <v>34902</v>
      </c>
      <c r="G23" s="137"/>
      <c r="H23" s="137">
        <f>SUM(H17:H22)</f>
        <v>34346</v>
      </c>
      <c r="J23" s="137">
        <f>SUM(J17:J22)</f>
        <v>35211</v>
      </c>
      <c r="L23" s="49"/>
      <c r="M23" t="s">
        <v>92</v>
      </c>
    </row>
    <row r="24" spans="2:12" ht="15.75">
      <c r="B24" s="8" t="s">
        <v>205</v>
      </c>
      <c r="C24" s="8"/>
      <c r="D24" s="8"/>
      <c r="E24" s="8"/>
      <c r="F24" s="140">
        <v>2492</v>
      </c>
      <c r="G24" s="137"/>
      <c r="H24" s="140">
        <v>2492</v>
      </c>
      <c r="J24" s="331">
        <v>2492</v>
      </c>
      <c r="L24" s="49"/>
    </row>
    <row r="25" spans="2:12" ht="15.75">
      <c r="B25" s="8"/>
      <c r="C25" s="8"/>
      <c r="D25" s="8"/>
      <c r="E25" s="8"/>
      <c r="F25" s="138">
        <f>SUM(F23:F24)</f>
        <v>37394</v>
      </c>
      <c r="G25" s="137"/>
      <c r="H25" s="138">
        <f>SUM(H23:H24)</f>
        <v>36838</v>
      </c>
      <c r="J25" s="330">
        <f>SUM(J23:J24)</f>
        <v>37703</v>
      </c>
      <c r="L25" s="49"/>
    </row>
    <row r="26" spans="2:12" ht="19.5" customHeight="1" thickBot="1">
      <c r="B26" s="9" t="s">
        <v>64</v>
      </c>
      <c r="C26" s="10"/>
      <c r="D26" s="10"/>
      <c r="E26" s="10"/>
      <c r="F26" s="141">
        <f>F25+F14</f>
        <v>56864</v>
      </c>
      <c r="G26" s="142"/>
      <c r="H26" s="141">
        <f>H25+H14</f>
        <v>56879</v>
      </c>
      <c r="J26" s="141">
        <f>J25+J14</f>
        <v>60715</v>
      </c>
      <c r="L26" s="49"/>
    </row>
    <row r="27" spans="2:12" ht="16.5" thickTop="1">
      <c r="B27" s="10"/>
      <c r="C27" s="10"/>
      <c r="D27" s="10"/>
      <c r="E27" s="10"/>
      <c r="F27" s="10"/>
      <c r="G27" s="10"/>
      <c r="H27" s="143"/>
      <c r="I27" s="143"/>
      <c r="J27" s="52"/>
      <c r="L27" s="49"/>
    </row>
    <row r="28" spans="2:12" ht="15.75">
      <c r="B28" s="9" t="s">
        <v>65</v>
      </c>
      <c r="C28" s="8"/>
      <c r="D28" s="8"/>
      <c r="E28" s="8"/>
      <c r="F28" s="8"/>
      <c r="G28" s="8"/>
      <c r="H28" s="136"/>
      <c r="I28" s="137"/>
      <c r="J28" s="51"/>
      <c r="L28" s="49"/>
    </row>
    <row r="29" spans="2:15" ht="15.75">
      <c r="B29" s="8" t="s">
        <v>141</v>
      </c>
      <c r="C29" s="8"/>
      <c r="D29" s="8"/>
      <c r="E29" s="8"/>
      <c r="F29" s="136">
        <v>47188</v>
      </c>
      <c r="G29" s="137"/>
      <c r="H29" s="136">
        <v>47188</v>
      </c>
      <c r="J29" s="136">
        <v>47188</v>
      </c>
      <c r="K29" s="49"/>
      <c r="M29" s="49">
        <f>H29*2</f>
        <v>94376</v>
      </c>
      <c r="N29" s="104"/>
      <c r="O29" s="187"/>
    </row>
    <row r="30" spans="2:14" ht="15.75">
      <c r="B30" s="8" t="s">
        <v>142</v>
      </c>
      <c r="C30" s="8"/>
      <c r="D30" s="8"/>
      <c r="E30" s="8"/>
      <c r="F30" s="134">
        <f>equity!D18</f>
        <v>5765</v>
      </c>
      <c r="G30" s="137"/>
      <c r="H30" s="134">
        <v>5765</v>
      </c>
      <c r="J30" s="134">
        <v>5765</v>
      </c>
      <c r="K30" s="87"/>
      <c r="L30" s="49"/>
      <c r="N30" s="104"/>
    </row>
    <row r="31" spans="2:14" ht="15.75">
      <c r="B31" s="8" t="s">
        <v>96</v>
      </c>
      <c r="C31" s="8"/>
      <c r="D31" s="8"/>
      <c r="E31" s="8" t="s">
        <v>1</v>
      </c>
      <c r="F31" s="134">
        <v>2623</v>
      </c>
      <c r="G31" s="137"/>
      <c r="H31" s="136">
        <f>698+notes!F95</f>
        <v>2446</v>
      </c>
      <c r="J31" s="52">
        <v>0</v>
      </c>
      <c r="K31" s="87"/>
      <c r="L31" s="49"/>
      <c r="N31" s="104"/>
    </row>
    <row r="32" spans="2:14" ht="15.75">
      <c r="B32" s="8" t="s">
        <v>143</v>
      </c>
      <c r="C32" s="8"/>
      <c r="D32" s="8"/>
      <c r="E32" s="8"/>
      <c r="F32" s="144">
        <v>-29807</v>
      </c>
      <c r="G32" s="137"/>
      <c r="H32" s="140">
        <f>-27945+notes!F96</f>
        <v>-29693</v>
      </c>
      <c r="J32" s="52">
        <f>-24162-1395</f>
        <v>-25557</v>
      </c>
      <c r="K32" s="43"/>
      <c r="L32" s="49"/>
      <c r="N32" s="104"/>
    </row>
    <row r="33" spans="2:15" ht="15.75">
      <c r="B33" s="9" t="s">
        <v>129</v>
      </c>
      <c r="C33" s="8"/>
      <c r="D33" s="8"/>
      <c r="E33" s="8"/>
      <c r="F33" s="138">
        <f>SUM(F29:F32)</f>
        <v>25769</v>
      </c>
      <c r="G33" s="137"/>
      <c r="H33" s="138">
        <f>SUM(H29:H32)</f>
        <v>25706</v>
      </c>
      <c r="J33" s="138">
        <f>SUM(J29:J32)</f>
        <v>27396</v>
      </c>
      <c r="K33" s="43"/>
      <c r="L33" s="49"/>
      <c r="N33" s="276"/>
      <c r="O33">
        <f>+F29*0.25</f>
        <v>11797</v>
      </c>
    </row>
    <row r="34" spans="2:15" ht="11.25" customHeight="1">
      <c r="B34" s="10"/>
      <c r="C34" s="10"/>
      <c r="D34" s="10"/>
      <c r="E34" s="10"/>
      <c r="F34" s="136"/>
      <c r="G34" s="137"/>
      <c r="H34" s="136"/>
      <c r="J34" s="52"/>
      <c r="L34" s="49"/>
      <c r="O34" s="114"/>
    </row>
    <row r="35" spans="2:12" ht="15.75">
      <c r="B35" s="9" t="s">
        <v>140</v>
      </c>
      <c r="C35" s="10"/>
      <c r="D35" s="10"/>
      <c r="E35" s="10"/>
      <c r="F35" s="136"/>
      <c r="G35" s="136"/>
      <c r="H35" s="136"/>
      <c r="J35" s="52"/>
      <c r="L35" s="49"/>
    </row>
    <row r="36" spans="2:14" ht="15.75">
      <c r="B36" s="8" t="s">
        <v>138</v>
      </c>
      <c r="C36" s="8"/>
      <c r="D36" s="8"/>
      <c r="E36" s="8"/>
      <c r="F36" s="136">
        <v>7728</v>
      </c>
      <c r="G36" s="137"/>
      <c r="H36" s="137">
        <v>7123</v>
      </c>
      <c r="J36" s="52">
        <v>10584</v>
      </c>
      <c r="K36" s="87">
        <f>F36-H36</f>
        <v>605</v>
      </c>
      <c r="L36" s="49"/>
      <c r="N36" s="104"/>
    </row>
    <row r="37" spans="2:14" ht="15.75">
      <c r="B37" s="8" t="s">
        <v>139</v>
      </c>
      <c r="C37" s="8"/>
      <c r="D37" s="8"/>
      <c r="E37" s="8"/>
      <c r="F37" s="140">
        <v>347</v>
      </c>
      <c r="G37" s="140"/>
      <c r="H37" s="140">
        <v>347</v>
      </c>
      <c r="J37" s="52">
        <v>323</v>
      </c>
      <c r="L37" s="49" t="s">
        <v>1</v>
      </c>
      <c r="N37" s="104"/>
    </row>
    <row r="38" spans="2:19" ht="15.75">
      <c r="B38" s="8" t="s">
        <v>1</v>
      </c>
      <c r="C38" s="8"/>
      <c r="D38" s="8"/>
      <c r="E38" s="8"/>
      <c r="F38" s="140">
        <f>+F37+F36</f>
        <v>8075</v>
      </c>
      <c r="G38" s="137"/>
      <c r="H38" s="140">
        <f>+H37+H36</f>
        <v>7470</v>
      </c>
      <c r="J38" s="138">
        <f>+J37+J36</f>
        <v>10907</v>
      </c>
      <c r="L38" s="49" t="s">
        <v>1</v>
      </c>
      <c r="N38" s="132"/>
      <c r="O38" s="2"/>
      <c r="P38" s="2"/>
      <c r="Q38" s="4"/>
      <c r="R38" s="26"/>
      <c r="S38" s="25"/>
    </row>
    <row r="39" spans="2:12" ht="15.75">
      <c r="B39" s="9" t="s">
        <v>135</v>
      </c>
      <c r="C39" s="8"/>
      <c r="D39" s="8"/>
      <c r="E39" s="8"/>
      <c r="F39" s="8"/>
      <c r="G39" s="8"/>
      <c r="H39" s="136"/>
      <c r="I39" s="136"/>
      <c r="J39" s="52"/>
      <c r="L39" s="49"/>
    </row>
    <row r="40" spans="2:16" ht="15.75">
      <c r="B40" s="8" t="s">
        <v>136</v>
      </c>
      <c r="C40" s="8"/>
      <c r="D40" s="8"/>
      <c r="E40" s="8"/>
      <c r="F40" s="136">
        <v>2588</v>
      </c>
      <c r="G40" s="145"/>
      <c r="H40" s="136">
        <v>2857</v>
      </c>
      <c r="J40" s="52">
        <v>4310</v>
      </c>
      <c r="K40" s="43"/>
      <c r="L40" s="49"/>
      <c r="N40" s="104"/>
      <c r="P40" s="108">
        <f>+F42+F36-H36-H42</f>
        <v>436</v>
      </c>
    </row>
    <row r="41" spans="2:19" ht="15.75">
      <c r="B41" s="8" t="s">
        <v>137</v>
      </c>
      <c r="C41" s="8"/>
      <c r="D41" s="8"/>
      <c r="E41" s="8"/>
      <c r="F41" s="137">
        <f>1755</f>
        <v>1755</v>
      </c>
      <c r="G41" s="137"/>
      <c r="H41" s="137">
        <v>2000</v>
      </c>
      <c r="J41" s="52">
        <v>1598</v>
      </c>
      <c r="L41" s="49"/>
      <c r="N41" s="104"/>
      <c r="O41" s="2"/>
      <c r="P41" s="2"/>
      <c r="Q41" s="4"/>
      <c r="R41" s="26"/>
      <c r="S41" s="25"/>
    </row>
    <row r="42" spans="2:14" ht="15.75">
      <c r="B42" s="8" t="s">
        <v>138</v>
      </c>
      <c r="C42" s="8"/>
      <c r="D42" s="8"/>
      <c r="E42" s="8"/>
      <c r="F42" s="136">
        <v>18677</v>
      </c>
      <c r="G42" s="146"/>
      <c r="H42" s="147">
        <v>18846</v>
      </c>
      <c r="J42" s="52">
        <v>16504</v>
      </c>
      <c r="K42" s="87">
        <f>F42-H42</f>
        <v>-169</v>
      </c>
      <c r="L42" s="49"/>
      <c r="N42" s="104"/>
    </row>
    <row r="43" spans="2:12" ht="15.75">
      <c r="B43" s="8"/>
      <c r="C43" s="8"/>
      <c r="D43" s="8"/>
      <c r="E43" s="8"/>
      <c r="F43" s="139">
        <f>SUM(F40:F42)</f>
        <v>23020</v>
      </c>
      <c r="G43" s="137"/>
      <c r="H43" s="139">
        <f>SUM(H40:H42)</f>
        <v>23703</v>
      </c>
      <c r="J43" s="330">
        <f>SUM(J40:J42)</f>
        <v>22412</v>
      </c>
      <c r="L43" s="49"/>
    </row>
    <row r="44" spans="2:12" ht="11.25" customHeight="1">
      <c r="B44" s="10"/>
      <c r="C44" s="10"/>
      <c r="D44" s="10"/>
      <c r="E44" s="10"/>
      <c r="F44" s="136"/>
      <c r="G44" s="137"/>
      <c r="H44" s="136"/>
      <c r="J44" s="52"/>
      <c r="L44" s="49"/>
    </row>
    <row r="45" spans="2:12" ht="15.75">
      <c r="B45" s="9" t="s">
        <v>144</v>
      </c>
      <c r="C45" s="8"/>
      <c r="D45" s="8"/>
      <c r="E45" s="8"/>
      <c r="F45" s="140">
        <f>+F43+F38</f>
        <v>31095</v>
      </c>
      <c r="G45" s="137"/>
      <c r="H45" s="140">
        <f>+H43+H38</f>
        <v>31173</v>
      </c>
      <c r="J45" s="331">
        <f>+J43+J38</f>
        <v>33319</v>
      </c>
      <c r="L45" s="49"/>
    </row>
    <row r="46" spans="2:15" ht="19.5" customHeight="1" thickBot="1">
      <c r="B46" s="9" t="s">
        <v>66</v>
      </c>
      <c r="C46" s="8"/>
      <c r="D46" s="8"/>
      <c r="E46" s="8"/>
      <c r="F46" s="141">
        <f>+F45+F33</f>
        <v>56864</v>
      </c>
      <c r="G46" s="137"/>
      <c r="H46" s="141">
        <f>+H45+H33</f>
        <v>56879</v>
      </c>
      <c r="J46" s="332">
        <f>+J45+J33</f>
        <v>60715</v>
      </c>
      <c r="K46" s="87">
        <f>F46-F26</f>
        <v>0</v>
      </c>
      <c r="L46" s="49"/>
      <c r="N46" s="104">
        <f>F26-F46</f>
        <v>0</v>
      </c>
      <c r="O46" s="104">
        <f>H26-H46</f>
        <v>0</v>
      </c>
    </row>
    <row r="47" spans="2:12" ht="16.5" thickTop="1">
      <c r="B47" s="8"/>
      <c r="C47" s="8"/>
      <c r="D47" s="8"/>
      <c r="E47" s="8"/>
      <c r="F47" s="50" t="s">
        <v>1</v>
      </c>
      <c r="G47" s="51"/>
      <c r="H47" s="52"/>
      <c r="J47" s="52"/>
      <c r="K47" s="43" t="s">
        <v>1</v>
      </c>
      <c r="L47" s="49"/>
    </row>
    <row r="48" spans="2:10" ht="15.75">
      <c r="B48" s="9" t="s">
        <v>145</v>
      </c>
      <c r="C48" s="9"/>
      <c r="D48" s="9"/>
      <c r="E48" s="8"/>
      <c r="F48" s="53">
        <f>F33/F29*0.5</f>
        <v>0.27304611341866575</v>
      </c>
      <c r="G48" s="8"/>
      <c r="H48" s="53">
        <f>H33/H29*0.5</f>
        <v>0.27237857082309064</v>
      </c>
      <c r="J48" s="53">
        <f>J33/J29*0.5</f>
        <v>0.2902856658472493</v>
      </c>
    </row>
    <row r="49" spans="1:12" ht="15.75">
      <c r="A49" s="8"/>
      <c r="H49" s="41" t="s">
        <v>1</v>
      </c>
      <c r="I49" s="27"/>
      <c r="J49" s="41" t="s">
        <v>1</v>
      </c>
      <c r="L49" t="s">
        <v>1</v>
      </c>
    </row>
    <row r="50" spans="1:10" ht="15.75">
      <c r="A50" s="9" t="s">
        <v>503</v>
      </c>
      <c r="B50" s="8" t="s">
        <v>504</v>
      </c>
      <c r="H50" s="41"/>
      <c r="I50" s="27"/>
      <c r="J50" s="41"/>
    </row>
    <row r="51" spans="2:10" ht="15.75">
      <c r="B51" s="8" t="s">
        <v>505</v>
      </c>
      <c r="H51" s="41"/>
      <c r="I51" s="27"/>
      <c r="J51" s="41"/>
    </row>
    <row r="52" spans="8:10" ht="12.75">
      <c r="H52" s="41"/>
      <c r="I52" s="27"/>
      <c r="J52" s="41"/>
    </row>
    <row r="53" ht="12.75">
      <c r="B53" s="27" t="s">
        <v>168</v>
      </c>
    </row>
    <row r="54" ht="12.75">
      <c r="B54" s="27" t="s">
        <v>374</v>
      </c>
    </row>
    <row r="55" ht="12.75">
      <c r="B55" s="27"/>
    </row>
    <row r="56" ht="12.75">
      <c r="J56" s="59" t="s">
        <v>519</v>
      </c>
    </row>
    <row r="70" ht="12.75">
      <c r="B70" t="s">
        <v>1</v>
      </c>
    </row>
  </sheetData>
  <sheetProtection/>
  <printOptions/>
  <pageMargins left="1.2598425196850394" right="0.5118110236220472" top="0.5118110236220472" bottom="0" header="0.5118110236220472" footer="0.35433070866141736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130" zoomScaleSheetLayoutView="130" workbookViewId="0" topLeftCell="A19">
      <selection activeCell="B1" sqref="B1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64" customWidth="1"/>
    <col min="6" max="6" width="0.9921875" style="64" customWidth="1"/>
    <col min="7" max="7" width="10.7109375" style="64" customWidth="1"/>
    <col min="8" max="8" width="10.7109375" style="0" customWidth="1"/>
    <col min="10" max="10" width="1.1484375" style="0" customWidth="1"/>
    <col min="11" max="11" width="11.00390625" style="0" bestFit="1" customWidth="1"/>
    <col min="13" max="13" width="1.8515625" style="0" customWidth="1"/>
  </cols>
  <sheetData>
    <row r="1" spans="1:8" ht="20.25">
      <c r="A1" s="1" t="s">
        <v>1</v>
      </c>
      <c r="B1" s="58" t="s">
        <v>11</v>
      </c>
      <c r="C1" s="12"/>
      <c r="D1" s="83"/>
      <c r="E1" s="282"/>
      <c r="F1" s="282"/>
      <c r="G1" s="219"/>
      <c r="H1" s="2"/>
    </row>
    <row r="2" spans="1:8" ht="15.75">
      <c r="A2" s="1" t="s">
        <v>1</v>
      </c>
      <c r="B2" s="9" t="s">
        <v>189</v>
      </c>
      <c r="C2" s="1"/>
      <c r="E2" s="132"/>
      <c r="F2" s="132"/>
      <c r="G2" s="219"/>
      <c r="H2" s="2"/>
    </row>
    <row r="3" spans="1:8" ht="15.75">
      <c r="A3" s="1" t="s">
        <v>1</v>
      </c>
      <c r="B3" s="9" t="s">
        <v>375</v>
      </c>
      <c r="C3" s="1"/>
      <c r="E3" s="132"/>
      <c r="F3" s="132"/>
      <c r="G3" s="219"/>
      <c r="H3" s="6" t="s">
        <v>92</v>
      </c>
    </row>
    <row r="4" spans="1:8" ht="15">
      <c r="A4" s="2"/>
      <c r="B4" s="2"/>
      <c r="C4" s="2"/>
      <c r="D4" s="219" t="s">
        <v>1</v>
      </c>
      <c r="E4" s="219"/>
      <c r="F4" s="219" t="s">
        <v>1</v>
      </c>
      <c r="G4" s="219"/>
      <c r="H4" s="2"/>
    </row>
    <row r="5" spans="1:8" ht="15">
      <c r="A5" s="2"/>
      <c r="B5" s="2"/>
      <c r="C5" s="2"/>
      <c r="D5" s="219"/>
      <c r="E5" s="219"/>
      <c r="F5" s="219"/>
      <c r="G5" s="219"/>
      <c r="H5" s="2"/>
    </row>
    <row r="6" spans="1:9" s="19" customFormat="1" ht="14.25">
      <c r="A6" s="1"/>
      <c r="B6" s="1"/>
      <c r="C6" s="1"/>
      <c r="D6" s="382" t="s">
        <v>206</v>
      </c>
      <c r="E6" s="382"/>
      <c r="F6" s="283"/>
      <c r="G6" s="383" t="s">
        <v>207</v>
      </c>
      <c r="H6" s="383"/>
      <c r="I6" s="148"/>
    </row>
    <row r="7" spans="1:8" s="19" customFormat="1" ht="15">
      <c r="A7" s="1"/>
      <c r="B7" s="1"/>
      <c r="C7" s="1"/>
      <c r="D7" s="381" t="s">
        <v>316</v>
      </c>
      <c r="E7" s="381"/>
      <c r="F7" s="219"/>
      <c r="G7" s="381" t="s">
        <v>316</v>
      </c>
      <c r="H7" s="381"/>
    </row>
    <row r="8" spans="1:8" s="19" customFormat="1" ht="15">
      <c r="A8" s="1"/>
      <c r="B8" s="1"/>
      <c r="C8" s="1"/>
      <c r="D8" s="284" t="str">
        <f>G8</f>
        <v>31-3-12</v>
      </c>
      <c r="E8" s="284" t="str">
        <f>H8</f>
        <v>31-3-11</v>
      </c>
      <c r="F8" s="219"/>
      <c r="G8" s="284" t="s">
        <v>376</v>
      </c>
      <c r="H8" s="126" t="s">
        <v>379</v>
      </c>
    </row>
    <row r="9" spans="1:8" ht="15.75" thickBot="1">
      <c r="A9" s="2"/>
      <c r="B9" s="2"/>
      <c r="C9" s="2"/>
      <c r="D9" s="285" t="s">
        <v>9</v>
      </c>
      <c r="E9" s="285" t="s">
        <v>9</v>
      </c>
      <c r="F9" s="219"/>
      <c r="G9" s="285" t="s">
        <v>9</v>
      </c>
      <c r="H9" s="123" t="s">
        <v>9</v>
      </c>
    </row>
    <row r="10" spans="1:7" s="19" customFormat="1" ht="15">
      <c r="A10" s="1"/>
      <c r="B10" s="1"/>
      <c r="C10" s="1"/>
      <c r="D10" s="93"/>
      <c r="E10" s="93"/>
      <c r="F10" s="219"/>
      <c r="G10" s="93"/>
    </row>
    <row r="11" spans="1:12" ht="15">
      <c r="A11" s="2" t="s">
        <v>2</v>
      </c>
      <c r="B11" s="2"/>
      <c r="C11" s="2"/>
      <c r="D11" s="280">
        <v>12699</v>
      </c>
      <c r="E11" s="286">
        <v>13211</v>
      </c>
      <c r="F11" s="287"/>
      <c r="G11" s="280">
        <v>12699</v>
      </c>
      <c r="H11" s="245">
        <v>13211</v>
      </c>
      <c r="K11" s="101">
        <v>36189</v>
      </c>
      <c r="L11" s="87">
        <f>+G11-K11</f>
        <v>-23490</v>
      </c>
    </row>
    <row r="12" spans="1:11" ht="15">
      <c r="A12" s="2"/>
      <c r="B12" s="2"/>
      <c r="C12" s="2"/>
      <c r="D12" s="280"/>
      <c r="E12" s="286"/>
      <c r="F12" s="280"/>
      <c r="G12" s="280"/>
      <c r="H12" s="245"/>
      <c r="K12" s="101"/>
    </row>
    <row r="13" spans="1:12" ht="15">
      <c r="A13" s="2" t="s">
        <v>147</v>
      </c>
      <c r="B13" s="2"/>
      <c r="C13" s="2"/>
      <c r="D13" s="288">
        <v>-10995</v>
      </c>
      <c r="E13" s="289">
        <v>-12729</v>
      </c>
      <c r="F13" s="280"/>
      <c r="G13" s="288">
        <v>-10995</v>
      </c>
      <c r="H13" s="246">
        <v>-12729</v>
      </c>
      <c r="K13" s="279">
        <v>-33380</v>
      </c>
      <c r="L13" s="87">
        <f>+G13-K13</f>
        <v>22385</v>
      </c>
    </row>
    <row r="14" spans="1:8" ht="15">
      <c r="A14" s="2"/>
      <c r="B14" s="2"/>
      <c r="C14" s="2"/>
      <c r="D14" s="280"/>
      <c r="E14" s="280" t="s">
        <v>1</v>
      </c>
      <c r="F14" s="280"/>
      <c r="G14" s="280"/>
      <c r="H14" s="149"/>
    </row>
    <row r="15" spans="1:15" ht="15">
      <c r="A15" s="1" t="s">
        <v>174</v>
      </c>
      <c r="B15" s="2"/>
      <c r="C15" s="2"/>
      <c r="D15" s="280">
        <f>+D11+D13</f>
        <v>1704</v>
      </c>
      <c r="E15" s="280">
        <f>+E13+E11</f>
        <v>482</v>
      </c>
      <c r="F15" s="280"/>
      <c r="G15" s="280">
        <f>+G11+G13</f>
        <v>1704</v>
      </c>
      <c r="H15" s="149">
        <f>+H13+H11</f>
        <v>482</v>
      </c>
      <c r="I15" s="114"/>
      <c r="K15" s="278">
        <f>+K11+K13</f>
        <v>2809</v>
      </c>
      <c r="L15" s="87">
        <f>+G15-K15</f>
        <v>-1105</v>
      </c>
      <c r="M15" s="114"/>
      <c r="N15" s="114"/>
      <c r="O15" s="114"/>
    </row>
    <row r="16" spans="1:8" ht="15">
      <c r="A16" s="2"/>
      <c r="B16" s="2"/>
      <c r="C16" s="2"/>
      <c r="D16" s="244"/>
      <c r="E16" s="244"/>
      <c r="F16" s="280"/>
      <c r="G16" s="244"/>
      <c r="H16" s="242"/>
    </row>
    <row r="17" spans="1:12" ht="15">
      <c r="A17" s="2" t="s">
        <v>148</v>
      </c>
      <c r="B17" s="2"/>
      <c r="C17" s="2"/>
      <c r="D17" s="280">
        <v>154</v>
      </c>
      <c r="E17" s="286">
        <v>44</v>
      </c>
      <c r="F17" s="280"/>
      <c r="G17" s="280">
        <v>154</v>
      </c>
      <c r="H17" s="245">
        <v>44</v>
      </c>
      <c r="K17">
        <v>311</v>
      </c>
      <c r="L17" s="87">
        <f>+G17-K17</f>
        <v>-157</v>
      </c>
    </row>
    <row r="18" spans="1:8" ht="15">
      <c r="A18" s="2"/>
      <c r="B18" s="2"/>
      <c r="C18" s="2"/>
      <c r="D18" s="280"/>
      <c r="E18" s="286"/>
      <c r="F18" s="280"/>
      <c r="G18" s="280"/>
      <c r="H18" s="245"/>
    </row>
    <row r="19" spans="1:12" ht="15">
      <c r="A19" s="2" t="s">
        <v>151</v>
      </c>
      <c r="B19" s="2"/>
      <c r="C19" s="2"/>
      <c r="D19" s="280">
        <v>-979</v>
      </c>
      <c r="E19" s="286">
        <v>-584</v>
      </c>
      <c r="F19" s="280"/>
      <c r="G19" s="280">
        <v>-979</v>
      </c>
      <c r="H19" s="245">
        <v>-584</v>
      </c>
      <c r="I19" s="57"/>
      <c r="K19" s="101">
        <v>-1999</v>
      </c>
      <c r="L19" s="87">
        <f>+G19-K19</f>
        <v>1020</v>
      </c>
    </row>
    <row r="20" spans="1:9" ht="15">
      <c r="A20" s="2"/>
      <c r="B20" s="2"/>
      <c r="C20" s="2"/>
      <c r="D20" s="280"/>
      <c r="E20" s="286"/>
      <c r="F20" s="280"/>
      <c r="G20" s="280"/>
      <c r="H20" s="245"/>
      <c r="I20" s="57"/>
    </row>
    <row r="21" spans="1:12" ht="15">
      <c r="A21" s="2" t="s">
        <v>149</v>
      </c>
      <c r="B21" s="2"/>
      <c r="C21" s="2"/>
      <c r="D21" s="288">
        <v>-342</v>
      </c>
      <c r="E21" s="289">
        <v>-417</v>
      </c>
      <c r="F21" s="280"/>
      <c r="G21" s="288">
        <v>-342</v>
      </c>
      <c r="H21" s="246">
        <v>-417</v>
      </c>
      <c r="I21" s="57"/>
      <c r="K21" s="277">
        <v>-1092</v>
      </c>
      <c r="L21" s="87">
        <f>+G21-K21</f>
        <v>750</v>
      </c>
    </row>
    <row r="22" spans="4:8" ht="12.75">
      <c r="D22" s="290"/>
      <c r="E22" s="291"/>
      <c r="F22" s="291"/>
      <c r="G22" s="291"/>
      <c r="H22" s="151"/>
    </row>
    <row r="23" spans="1:12" ht="15">
      <c r="A23" s="1" t="s">
        <v>325</v>
      </c>
      <c r="D23" s="280">
        <f>SUM(D15:D21)</f>
        <v>537</v>
      </c>
      <c r="E23" s="280">
        <f>SUM(E15:E21)</f>
        <v>-475</v>
      </c>
      <c r="F23" s="280"/>
      <c r="G23" s="280">
        <f>SUM(G15:G21)</f>
        <v>537</v>
      </c>
      <c r="H23" s="149">
        <f>SUM(H15:H21)</f>
        <v>-475</v>
      </c>
      <c r="I23" s="244"/>
      <c r="K23" s="49">
        <f>+K15+K17+K19+K21</f>
        <v>29</v>
      </c>
      <c r="L23" s="87">
        <f>+G23-K23</f>
        <v>508</v>
      </c>
    </row>
    <row r="24" spans="1:9" ht="15">
      <c r="A24" s="2"/>
      <c r="B24" s="2"/>
      <c r="C24" s="2"/>
      <c r="D24" s="280"/>
      <c r="E24" s="280"/>
      <c r="F24" s="280"/>
      <c r="G24" s="280"/>
      <c r="H24" s="149"/>
      <c r="I24" s="57"/>
    </row>
    <row r="25" spans="1:12" ht="15">
      <c r="A25" s="2" t="s">
        <v>150</v>
      </c>
      <c r="B25" s="2"/>
      <c r="C25" s="2"/>
      <c r="D25" s="288">
        <v>-650</v>
      </c>
      <c r="E25" s="289">
        <v>-564</v>
      </c>
      <c r="F25" s="292"/>
      <c r="G25" s="288">
        <v>-650</v>
      </c>
      <c r="H25" s="246">
        <v>-564</v>
      </c>
      <c r="I25" s="244"/>
      <c r="K25" s="277">
        <v>-1889</v>
      </c>
      <c r="L25" s="87">
        <f>+G25-K25</f>
        <v>1239</v>
      </c>
    </row>
    <row r="26" spans="1:8" ht="15">
      <c r="A26" s="2"/>
      <c r="B26" s="2"/>
      <c r="C26" s="2"/>
      <c r="D26" s="280"/>
      <c r="E26" s="292"/>
      <c r="F26" s="292"/>
      <c r="G26" s="292"/>
      <c r="H26" s="152"/>
    </row>
    <row r="27" spans="1:12" ht="15">
      <c r="A27" s="1" t="s">
        <v>124</v>
      </c>
      <c r="B27" s="2"/>
      <c r="C27" s="2"/>
      <c r="D27" s="280">
        <f>SUM(D23:D25)</f>
        <v>-113</v>
      </c>
      <c r="E27" s="280">
        <f>SUM(E23:E25)</f>
        <v>-1039</v>
      </c>
      <c r="F27" s="280"/>
      <c r="G27" s="280">
        <f>SUM(G23:G25)</f>
        <v>-113</v>
      </c>
      <c r="H27" s="149">
        <f>SUM(H23:H25)</f>
        <v>-1039</v>
      </c>
      <c r="I27" s="108"/>
      <c r="K27" s="101">
        <f>+K25+K23</f>
        <v>-1860</v>
      </c>
      <c r="L27" s="87">
        <f>+G27-K27</f>
        <v>1747</v>
      </c>
    </row>
    <row r="28" spans="1:8" ht="15">
      <c r="A28" s="2"/>
      <c r="B28" s="2"/>
      <c r="C28" s="2"/>
      <c r="D28" s="280" t="s">
        <v>93</v>
      </c>
      <c r="E28" s="292"/>
      <c r="F28" s="292"/>
      <c r="G28" s="292" t="s">
        <v>93</v>
      </c>
      <c r="H28" s="152"/>
    </row>
    <row r="29" spans="1:12" ht="15">
      <c r="A29" s="2" t="s">
        <v>100</v>
      </c>
      <c r="B29" s="2"/>
      <c r="C29" s="2"/>
      <c r="D29" s="288">
        <v>0</v>
      </c>
      <c r="E29" s="289">
        <v>0</v>
      </c>
      <c r="F29" s="292"/>
      <c r="G29" s="288">
        <v>0</v>
      </c>
      <c r="H29" s="246">
        <v>0</v>
      </c>
      <c r="K29">
        <v>0</v>
      </c>
      <c r="L29" s="87">
        <f>+G29-K29</f>
        <v>0</v>
      </c>
    </row>
    <row r="30" spans="1:8" ht="15">
      <c r="A30" s="2"/>
      <c r="B30" s="2"/>
      <c r="C30" s="2"/>
      <c r="D30" s="280"/>
      <c r="E30" s="292"/>
      <c r="F30" s="292"/>
      <c r="G30" s="280"/>
      <c r="H30" s="149" t="s">
        <v>1</v>
      </c>
    </row>
    <row r="31" spans="1:12" ht="15">
      <c r="A31" s="1" t="s">
        <v>381</v>
      </c>
      <c r="B31" s="2"/>
      <c r="C31" s="2"/>
      <c r="D31" s="288">
        <f>+D27+D29</f>
        <v>-113</v>
      </c>
      <c r="E31" s="288">
        <f>+E27+E29</f>
        <v>-1039</v>
      </c>
      <c r="F31" s="292"/>
      <c r="G31" s="288">
        <f>+G27+G29</f>
        <v>-113</v>
      </c>
      <c r="H31" s="150">
        <f>+H27+H29</f>
        <v>-1039</v>
      </c>
      <c r="I31" s="244"/>
      <c r="K31" s="108">
        <v>-1860</v>
      </c>
      <c r="L31" s="87">
        <f>+G31-K31</f>
        <v>1747</v>
      </c>
    </row>
    <row r="32" spans="1:8" ht="15">
      <c r="A32" s="1"/>
      <c r="B32" s="2"/>
      <c r="C32" s="2"/>
      <c r="D32" s="293"/>
      <c r="E32" s="293"/>
      <c r="F32" s="293"/>
      <c r="G32" s="293"/>
      <c r="H32" s="153"/>
    </row>
    <row r="33" spans="1:11" ht="15">
      <c r="A33" s="1" t="s">
        <v>326</v>
      </c>
      <c r="B33" s="2"/>
      <c r="C33" s="2"/>
      <c r="D33" s="293"/>
      <c r="E33" s="293"/>
      <c r="F33" s="293"/>
      <c r="G33" s="293"/>
      <c r="H33" s="153"/>
      <c r="K33">
        <v>0</v>
      </c>
    </row>
    <row r="34" spans="1:8" ht="15">
      <c r="A34" s="2" t="s">
        <v>188</v>
      </c>
      <c r="B34" s="2"/>
      <c r="C34" s="2"/>
      <c r="D34" s="293"/>
      <c r="E34" s="293"/>
      <c r="F34" s="293"/>
      <c r="G34" s="293"/>
      <c r="H34" s="153"/>
    </row>
    <row r="35" spans="1:11" ht="15">
      <c r="A35" s="2" t="s">
        <v>187</v>
      </c>
      <c r="B35" s="2"/>
      <c r="C35" s="2"/>
      <c r="D35" s="294">
        <v>176</v>
      </c>
      <c r="E35" s="295">
        <v>4</v>
      </c>
      <c r="F35" s="293"/>
      <c r="G35" s="294">
        <v>176</v>
      </c>
      <c r="H35" s="156">
        <v>4</v>
      </c>
      <c r="K35">
        <v>-1860</v>
      </c>
    </row>
    <row r="36" spans="1:8" ht="15">
      <c r="A36" s="219" t="s">
        <v>324</v>
      </c>
      <c r="B36" s="2"/>
      <c r="C36" s="2"/>
      <c r="D36" s="257">
        <v>0</v>
      </c>
      <c r="E36" s="296">
        <f>H36</f>
        <v>-65</v>
      </c>
      <c r="F36" s="293"/>
      <c r="G36" s="257">
        <v>0</v>
      </c>
      <c r="H36" s="157">
        <v>-65</v>
      </c>
    </row>
    <row r="37" spans="1:8" ht="15">
      <c r="A37" s="1" t="s">
        <v>380</v>
      </c>
      <c r="B37" s="2"/>
      <c r="C37" s="2"/>
      <c r="D37" s="297">
        <f>SUM(D35:D36)</f>
        <v>176</v>
      </c>
      <c r="E37" s="297">
        <f>SUM(E35:E36)</f>
        <v>-61</v>
      </c>
      <c r="F37" s="293"/>
      <c r="G37" s="297">
        <f>SUM(G35:G36)</f>
        <v>176</v>
      </c>
      <c r="H37" s="281">
        <f>SUM(H35:H36)</f>
        <v>-61</v>
      </c>
    </row>
    <row r="38" spans="1:8" ht="15">
      <c r="A38" s="2"/>
      <c r="B38" s="2"/>
      <c r="C38" s="2"/>
      <c r="D38" s="298"/>
      <c r="F38" s="293"/>
      <c r="G38" s="298"/>
      <c r="H38" s="154"/>
    </row>
    <row r="39" spans="1:8" ht="15.75" thickBot="1">
      <c r="A39" s="1" t="s">
        <v>383</v>
      </c>
      <c r="B39" s="2"/>
      <c r="C39" s="2"/>
      <c r="D39" s="299">
        <f>D31+D37</f>
        <v>63</v>
      </c>
      <c r="E39" s="299">
        <f>E31+E37</f>
        <v>-1100</v>
      </c>
      <c r="F39" s="293"/>
      <c r="G39" s="299">
        <f>G31+G37</f>
        <v>63</v>
      </c>
      <c r="H39" s="155">
        <f>H31+H37</f>
        <v>-1100</v>
      </c>
    </row>
    <row r="40" spans="1:8" ht="15">
      <c r="A40" s="1"/>
      <c r="B40" s="2"/>
      <c r="C40" s="2"/>
      <c r="D40" s="300"/>
      <c r="E40" s="300"/>
      <c r="F40" s="57"/>
      <c r="G40" s="300"/>
      <c r="H40" s="70"/>
    </row>
    <row r="41" spans="1:8" ht="15.75">
      <c r="A41" s="132" t="s">
        <v>208</v>
      </c>
      <c r="B41" s="2"/>
      <c r="C41" s="2"/>
      <c r="D41" s="110"/>
      <c r="E41" s="110"/>
      <c r="F41" s="110"/>
      <c r="G41" s="110"/>
      <c r="H41" s="111"/>
    </row>
    <row r="42" spans="2:8" ht="4.5" customHeight="1">
      <c r="B42" s="2"/>
      <c r="C42" s="2"/>
      <c r="D42" s="112" t="s">
        <v>1</v>
      </c>
      <c r="E42" s="112"/>
      <c r="F42" s="112" t="s">
        <v>1</v>
      </c>
      <c r="G42" s="112" t="str">
        <f>+D42</f>
        <v> </v>
      </c>
      <c r="H42" s="113"/>
    </row>
    <row r="43" spans="1:8" ht="15">
      <c r="A43" s="2" t="s">
        <v>327</v>
      </c>
      <c r="B43" s="2"/>
      <c r="C43" s="2"/>
      <c r="D43" s="158">
        <f>notes!D364</f>
        <v>-0.11973383063490718</v>
      </c>
      <c r="E43" s="158">
        <f>notes!E364</f>
        <v>-1.1185152490553443</v>
      </c>
      <c r="G43" s="158">
        <f>notes!F364</f>
        <v>-0.11973383063490718</v>
      </c>
      <c r="H43" s="158">
        <f>notes!G364</f>
        <v>-1.1185152490553443</v>
      </c>
    </row>
    <row r="44" spans="1:8" ht="15">
      <c r="A44" s="2" t="s">
        <v>209</v>
      </c>
      <c r="B44" s="2"/>
      <c r="C44" s="2"/>
      <c r="D44" s="159" t="str">
        <f>notes!D381</f>
        <v>- *</v>
      </c>
      <c r="E44" s="159" t="s">
        <v>164</v>
      </c>
      <c r="F44" s="83"/>
      <c r="G44" s="159" t="str">
        <f>notes!F381</f>
        <v>- *</v>
      </c>
      <c r="H44" s="159">
        <f>notes!G381</f>
        <v>-1.121170592742066</v>
      </c>
    </row>
    <row r="45" spans="1:8" ht="15">
      <c r="A45" s="2"/>
      <c r="B45" s="2"/>
      <c r="C45" s="2"/>
      <c r="D45" s="68"/>
      <c r="E45" s="98"/>
      <c r="F45" s="68"/>
      <c r="G45" s="68"/>
      <c r="H45" s="98"/>
    </row>
    <row r="46" spans="1:8" ht="15.75">
      <c r="A46" s="2" t="s">
        <v>161</v>
      </c>
      <c r="B46" s="2"/>
      <c r="C46" s="2"/>
      <c r="D46" s="67"/>
      <c r="E46" s="67"/>
      <c r="F46" s="67"/>
      <c r="G46" s="67"/>
      <c r="H46" s="2"/>
    </row>
    <row r="47" spans="1:8" ht="15">
      <c r="A47" s="1"/>
      <c r="B47" s="2"/>
      <c r="C47" s="2"/>
      <c r="D47" s="300"/>
      <c r="E47" s="300"/>
      <c r="F47" s="57"/>
      <c r="G47" s="300"/>
      <c r="H47" s="70"/>
    </row>
    <row r="48" spans="1:8" ht="15">
      <c r="A48" s="1"/>
      <c r="B48" s="2"/>
      <c r="C48" s="2"/>
      <c r="D48" s="300"/>
      <c r="E48" s="300"/>
      <c r="F48" s="57"/>
      <c r="G48" s="300"/>
      <c r="H48" s="70"/>
    </row>
    <row r="49" spans="1:8" ht="15">
      <c r="A49" s="1"/>
      <c r="B49" s="2"/>
      <c r="C49" s="2"/>
      <c r="D49" s="300"/>
      <c r="E49" s="300"/>
      <c r="F49" s="57"/>
      <c r="G49" s="300"/>
      <c r="H49" s="70"/>
    </row>
    <row r="50" spans="1:8" ht="15">
      <c r="A50" s="1"/>
      <c r="B50" s="2"/>
      <c r="C50" s="2"/>
      <c r="D50" s="300"/>
      <c r="E50" s="300"/>
      <c r="F50" s="57"/>
      <c r="G50" s="300"/>
      <c r="H50" s="70"/>
    </row>
    <row r="51" spans="1:8" ht="12.75">
      <c r="A51" s="380" t="s">
        <v>172</v>
      </c>
      <c r="B51" s="380"/>
      <c r="C51" s="380"/>
      <c r="D51" s="380"/>
      <c r="E51" s="380"/>
      <c r="F51" s="380"/>
      <c r="G51" s="380"/>
      <c r="H51" s="380"/>
    </row>
    <row r="52" spans="1:8" ht="15.75">
      <c r="A52" s="27" t="s">
        <v>374</v>
      </c>
      <c r="B52" s="2"/>
      <c r="C52" s="2"/>
      <c r="D52" s="67"/>
      <c r="E52" s="67"/>
      <c r="F52" s="67"/>
      <c r="G52" s="67"/>
      <c r="H52" s="2"/>
    </row>
    <row r="53" spans="1:8" ht="11.25" customHeight="1">
      <c r="A53" s="1"/>
      <c r="B53" s="2"/>
      <c r="C53" s="2"/>
      <c r="D53" s="300"/>
      <c r="E53" s="300"/>
      <c r="F53" s="57"/>
      <c r="G53" s="300"/>
      <c r="H53" s="70"/>
    </row>
    <row r="54" spans="1:8" ht="15.75">
      <c r="A54" s="2"/>
      <c r="B54" s="2"/>
      <c r="C54" s="2"/>
      <c r="D54" s="67"/>
      <c r="E54" s="67"/>
      <c r="F54" s="67"/>
      <c r="G54" s="67"/>
      <c r="H54" s="47" t="s">
        <v>518</v>
      </c>
    </row>
    <row r="55" ht="12.75">
      <c r="H55" s="27" t="s">
        <v>1</v>
      </c>
    </row>
    <row r="59" spans="1:8" ht="15.75">
      <c r="A59" s="2"/>
      <c r="B59" s="2"/>
      <c r="C59" s="2"/>
      <c r="D59" s="67"/>
      <c r="E59" s="67"/>
      <c r="F59" s="67"/>
      <c r="G59" s="67"/>
      <c r="H59" s="2"/>
    </row>
    <row r="60" spans="4:7" ht="15.75">
      <c r="D60" s="301"/>
      <c r="E60" s="301"/>
      <c r="F60" s="301"/>
      <c r="G60" s="67"/>
    </row>
    <row r="62" ht="15">
      <c r="H62" s="2"/>
    </row>
    <row r="63" ht="15">
      <c r="H63" s="2"/>
    </row>
    <row r="64" ht="12.75">
      <c r="H64" s="13" t="s">
        <v>1</v>
      </c>
    </row>
  </sheetData>
  <sheetProtection/>
  <mergeCells count="5">
    <mergeCell ref="A51:H51"/>
    <mergeCell ref="D7:E7"/>
    <mergeCell ref="G7:H7"/>
    <mergeCell ref="D6:E6"/>
    <mergeCell ref="G6:H6"/>
  </mergeCells>
  <printOptions/>
  <pageMargins left="1" right="0" top="0.5" bottom="0.35" header="0.5" footer="0.5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5"/>
  <sheetViews>
    <sheetView view="pageBreakPreview" zoomScaleSheetLayoutView="100" workbookViewId="0" topLeftCell="A4">
      <selection activeCell="B6" sqref="B6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5" width="12.00390625" style="0" customWidth="1"/>
    <col min="6" max="6" width="13.7109375" style="0" customWidth="1"/>
    <col min="7" max="7" width="10.7109375" style="0" customWidth="1"/>
    <col min="8" max="8" width="10.00390625" style="0" hidden="1" customWidth="1"/>
    <col min="9" max="10" width="0" style="0" hidden="1" customWidth="1"/>
  </cols>
  <sheetData>
    <row r="2" spans="1:6" ht="20.25">
      <c r="A2" s="1" t="s">
        <v>1</v>
      </c>
      <c r="B2" s="14" t="s">
        <v>11</v>
      </c>
      <c r="D2" s="1"/>
      <c r="E2" s="1"/>
      <c r="F2" s="1"/>
    </row>
    <row r="3" spans="2:6" ht="14.25">
      <c r="B3" s="1" t="s">
        <v>191</v>
      </c>
      <c r="D3" s="1"/>
      <c r="E3" s="1"/>
      <c r="F3" s="1"/>
    </row>
    <row r="4" spans="2:7" ht="14.25">
      <c r="B4" s="1" t="str">
        <f>'p&amp;l'!B3</f>
        <v>For the 3 months period ended 31 March 2012 - Unaudited</v>
      </c>
      <c r="D4" s="1"/>
      <c r="E4" s="1"/>
      <c r="F4" s="1"/>
      <c r="G4" s="1"/>
    </row>
    <row r="5" ht="14.25">
      <c r="G5" s="1"/>
    </row>
    <row r="6" spans="1:7" ht="15">
      <c r="A6" s="2"/>
      <c r="B6" s="2"/>
      <c r="C6" s="2"/>
      <c r="D6" s="2"/>
      <c r="E6" s="3" t="s">
        <v>1</v>
      </c>
      <c r="F6" s="3" t="s">
        <v>1</v>
      </c>
      <c r="G6" s="3" t="s">
        <v>1</v>
      </c>
    </row>
    <row r="7" spans="1:7" ht="15">
      <c r="A7" s="1" t="s">
        <v>1</v>
      </c>
      <c r="B7" s="1"/>
      <c r="C7" s="2"/>
      <c r="D7" s="385" t="s">
        <v>192</v>
      </c>
      <c r="E7" s="386"/>
      <c r="F7" s="3"/>
      <c r="G7" s="2"/>
    </row>
    <row r="8" spans="2:7" ht="14.25">
      <c r="B8" s="1"/>
      <c r="C8" s="124" t="s">
        <v>4</v>
      </c>
      <c r="D8" s="124" t="s">
        <v>4</v>
      </c>
      <c r="E8" s="124" t="s">
        <v>1</v>
      </c>
      <c r="F8" s="124" t="s">
        <v>126</v>
      </c>
      <c r="G8" s="124" t="s">
        <v>8</v>
      </c>
    </row>
    <row r="9" spans="1:7" ht="14.25">
      <c r="A9" s="1"/>
      <c r="B9" s="1"/>
      <c r="C9" s="124" t="s">
        <v>5</v>
      </c>
      <c r="D9" s="124" t="s">
        <v>6</v>
      </c>
      <c r="E9" s="124" t="s">
        <v>7</v>
      </c>
      <c r="F9" s="124" t="s">
        <v>127</v>
      </c>
      <c r="G9" s="124" t="s">
        <v>73</v>
      </c>
    </row>
    <row r="10" spans="1:7" ht="15" thickBot="1">
      <c r="A10" s="1"/>
      <c r="B10" s="1"/>
      <c r="C10" s="123" t="s">
        <v>9</v>
      </c>
      <c r="D10" s="123" t="s">
        <v>9</v>
      </c>
      <c r="E10" s="123" t="s">
        <v>9</v>
      </c>
      <c r="F10" s="123" t="s">
        <v>9</v>
      </c>
      <c r="G10" s="123" t="s">
        <v>9</v>
      </c>
    </row>
    <row r="11" spans="1:3" ht="15">
      <c r="A11" s="1"/>
      <c r="B11" s="1"/>
      <c r="C11" s="5"/>
    </row>
    <row r="12" spans="1:8" ht="15">
      <c r="A12" s="2"/>
      <c r="B12" s="2"/>
      <c r="F12" s="108"/>
      <c r="H12" s="2"/>
    </row>
    <row r="13" spans="1:9" ht="15">
      <c r="A13" s="1" t="s">
        <v>509</v>
      </c>
      <c r="B13" s="2"/>
      <c r="C13" s="69">
        <v>47188</v>
      </c>
      <c r="D13" s="69">
        <v>5765</v>
      </c>
      <c r="E13" s="69">
        <f>1771+330</f>
        <v>2101</v>
      </c>
      <c r="F13" s="69">
        <v>-29348</v>
      </c>
      <c r="G13" s="70">
        <f>SUM(C13:F13)</f>
        <v>25706</v>
      </c>
      <c r="H13" s="7"/>
      <c r="I13" s="87"/>
    </row>
    <row r="14" spans="1:8" ht="15">
      <c r="A14" s="2"/>
      <c r="B14" s="2"/>
      <c r="C14" s="69"/>
      <c r="D14" s="69"/>
      <c r="E14" s="69"/>
      <c r="F14" s="69"/>
      <c r="G14" s="69"/>
      <c r="H14" s="7"/>
    </row>
    <row r="15" spans="1:8" ht="15">
      <c r="A15" s="2" t="s">
        <v>328</v>
      </c>
      <c r="B15" s="2"/>
      <c r="C15" s="69"/>
      <c r="D15" s="69"/>
      <c r="E15" s="69"/>
      <c r="F15" s="69"/>
      <c r="G15" s="69"/>
      <c r="H15" s="7"/>
    </row>
    <row r="16" spans="1:9" ht="15">
      <c r="A16" s="2" t="s">
        <v>507</v>
      </c>
      <c r="B16" s="2"/>
      <c r="C16" s="70">
        <v>0</v>
      </c>
      <c r="D16" s="70">
        <v>0</v>
      </c>
      <c r="E16" s="70">
        <f>'p&amp;l'!D35</f>
        <v>176</v>
      </c>
      <c r="F16" s="70">
        <f>+'p&amp;l'!D31</f>
        <v>-113</v>
      </c>
      <c r="G16" s="70">
        <f>SUM(C16:F16)</f>
        <v>63</v>
      </c>
      <c r="H16" s="108">
        <f>'p&amp;l'!D39</f>
        <v>63</v>
      </c>
      <c r="I16" s="108">
        <f>+'p&amp;l'!D37</f>
        <v>176</v>
      </c>
    </row>
    <row r="17" spans="1:7" ht="15">
      <c r="A17" s="2"/>
      <c r="B17" s="2"/>
      <c r="C17" s="71"/>
      <c r="D17" s="71"/>
      <c r="E17" s="71"/>
      <c r="F17" s="71"/>
      <c r="G17" s="71"/>
    </row>
    <row r="18" spans="1:8" ht="15.75" thickBot="1">
      <c r="A18" s="12" t="s">
        <v>377</v>
      </c>
      <c r="B18" s="6"/>
      <c r="C18" s="125">
        <f>SUM(C13:C17)</f>
        <v>47188</v>
      </c>
      <c r="D18" s="125">
        <f>SUM(D13:D17)</f>
        <v>5765</v>
      </c>
      <c r="E18" s="125">
        <f>SUM(E13:E17)</f>
        <v>2277</v>
      </c>
      <c r="F18" s="125">
        <f>SUM(F13:F17)</f>
        <v>-29461</v>
      </c>
      <c r="G18" s="125">
        <f>SUM(G13:G17)</f>
        <v>25769</v>
      </c>
      <c r="H18" s="87"/>
    </row>
    <row r="19" spans="1:6" ht="15">
      <c r="A19" s="2"/>
      <c r="B19" s="2"/>
      <c r="C19" s="4"/>
      <c r="F19" s="108"/>
    </row>
    <row r="20" spans="1:6" ht="15">
      <c r="A20" s="6"/>
      <c r="B20" s="6"/>
      <c r="C20" s="6"/>
      <c r="D20" s="7"/>
      <c r="E20" s="238"/>
      <c r="F20" s="7"/>
    </row>
    <row r="21" spans="1:6" ht="15">
      <c r="A21" s="6"/>
      <c r="B21" s="6"/>
      <c r="C21" s="6"/>
      <c r="D21" s="7"/>
      <c r="E21" s="7"/>
      <c r="F21" s="7"/>
    </row>
    <row r="22" spans="1:8" ht="15">
      <c r="A22" s="2"/>
      <c r="B22" s="2"/>
      <c r="C22" s="7"/>
      <c r="D22" s="7"/>
      <c r="E22" s="7"/>
      <c r="F22" s="7"/>
      <c r="G22" s="7"/>
      <c r="H22" s="2"/>
    </row>
    <row r="23" spans="1:8" s="64" customFormat="1" ht="15">
      <c r="A23" s="132" t="s">
        <v>506</v>
      </c>
      <c r="B23" s="219"/>
      <c r="C23" s="335">
        <v>47188</v>
      </c>
      <c r="D23" s="335">
        <v>5765</v>
      </c>
      <c r="E23" s="335">
        <v>0</v>
      </c>
      <c r="F23" s="335">
        <v>-23809</v>
      </c>
      <c r="G23" s="300">
        <f>SUM(C23:F23)</f>
        <v>29144</v>
      </c>
      <c r="H23" s="83"/>
    </row>
    <row r="24" spans="1:10" s="64" customFormat="1" ht="15">
      <c r="A24" s="219"/>
      <c r="B24" s="219"/>
      <c r="C24" s="335"/>
      <c r="D24" s="335"/>
      <c r="E24" s="335"/>
      <c r="F24" s="335"/>
      <c r="G24" s="335"/>
      <c r="H24" s="83"/>
      <c r="I24" s="64">
        <v>-1395</v>
      </c>
      <c r="J24" s="64">
        <v>-24163</v>
      </c>
    </row>
    <row r="25" spans="1:10" s="64" customFormat="1" ht="15">
      <c r="A25" s="219" t="s">
        <v>308</v>
      </c>
      <c r="B25" s="219"/>
      <c r="C25" s="335"/>
      <c r="D25" s="335"/>
      <c r="E25" s="335"/>
      <c r="F25" s="335"/>
      <c r="G25" s="335"/>
      <c r="H25" s="83"/>
      <c r="I25" s="64">
        <f>1749-354</f>
        <v>1395</v>
      </c>
      <c r="J25" s="64">
        <f>-I25</f>
        <v>-1395</v>
      </c>
    </row>
    <row r="26" spans="1:10" s="64" customFormat="1" ht="15">
      <c r="A26" s="219" t="s">
        <v>507</v>
      </c>
      <c r="B26" s="219"/>
      <c r="C26" s="300">
        <v>0</v>
      </c>
      <c r="D26" s="300">
        <v>0</v>
      </c>
      <c r="E26" s="300">
        <f>-61+65</f>
        <v>4</v>
      </c>
      <c r="F26" s="300">
        <v>-1133</v>
      </c>
      <c r="G26" s="300">
        <f>SUM(C26:F26)</f>
        <v>-1129</v>
      </c>
      <c r="I26" s="64">
        <f>+I24+I25</f>
        <v>0</v>
      </c>
      <c r="J26" s="64">
        <f>SUM(J24:J25)</f>
        <v>-25558</v>
      </c>
    </row>
    <row r="27" spans="1:10" s="64" customFormat="1" ht="15.75">
      <c r="A27" s="219"/>
      <c r="B27" s="219"/>
      <c r="C27" s="336"/>
      <c r="D27" s="336"/>
      <c r="E27" s="336"/>
      <c r="F27" s="336"/>
      <c r="G27" s="336"/>
      <c r="I27" s="337"/>
      <c r="J27" s="64">
        <v>-1039</v>
      </c>
    </row>
    <row r="28" spans="1:8" s="64" customFormat="1" ht="15.75" thickBot="1">
      <c r="A28" s="282" t="s">
        <v>508</v>
      </c>
      <c r="B28" s="338"/>
      <c r="C28" s="339">
        <f>SUM(C23:C27)</f>
        <v>47188</v>
      </c>
      <c r="D28" s="339">
        <f>SUM(D23:D27)</f>
        <v>5765</v>
      </c>
      <c r="E28" s="339">
        <f>SUM(E23:E26)</f>
        <v>4</v>
      </c>
      <c r="F28" s="339">
        <v>-24942</v>
      </c>
      <c r="G28" s="339">
        <f>SUM(G23:G27)</f>
        <v>28015</v>
      </c>
      <c r="H28" s="104"/>
    </row>
    <row r="29" spans="1:7" s="64" customFormat="1" ht="15">
      <c r="A29" s="338"/>
      <c r="B29" s="338"/>
      <c r="C29" s="340"/>
      <c r="D29" s="338"/>
      <c r="E29" s="340"/>
      <c r="F29" s="338"/>
      <c r="G29" s="338"/>
    </row>
    <row r="30" spans="1:7" s="64" customFormat="1" ht="15">
      <c r="A30" s="338"/>
      <c r="B30" s="338"/>
      <c r="C30" s="340"/>
      <c r="D30" s="338"/>
      <c r="E30" s="340"/>
      <c r="F30" s="338"/>
      <c r="G30" s="338"/>
    </row>
    <row r="31" spans="1:7" s="64" customFormat="1" ht="15">
      <c r="A31" s="338"/>
      <c r="B31" s="338"/>
      <c r="C31" s="340"/>
      <c r="D31" s="338"/>
      <c r="E31" s="340"/>
      <c r="F31" s="338"/>
      <c r="G31" s="338"/>
    </row>
    <row r="32" s="64" customFormat="1" ht="12.75">
      <c r="H32" s="64" t="s">
        <v>1</v>
      </c>
    </row>
    <row r="33" s="64" customFormat="1" ht="12.75"/>
    <row r="48" spans="1:7" ht="18.75" customHeight="1">
      <c r="A48" s="6"/>
      <c r="B48" s="6"/>
      <c r="C48" s="42"/>
      <c r="D48" s="7"/>
      <c r="E48" s="42"/>
      <c r="F48" s="7"/>
      <c r="G48" s="7"/>
    </row>
    <row r="49" spans="1:7" ht="14.25" customHeight="1">
      <c r="A49" s="384" t="s">
        <v>520</v>
      </c>
      <c r="B49" s="384"/>
      <c r="C49" s="384"/>
      <c r="D49" s="384"/>
      <c r="E49" s="384"/>
      <c r="F49" s="384"/>
      <c r="G49" s="384"/>
    </row>
    <row r="50" spans="1:7" ht="15.75" customHeight="1">
      <c r="A50" s="384"/>
      <c r="B50" s="384"/>
      <c r="C50" s="384"/>
      <c r="D50" s="384"/>
      <c r="E50" s="384"/>
      <c r="F50" s="384"/>
      <c r="G50" s="384"/>
    </row>
    <row r="52" ht="12.75">
      <c r="G52" s="59" t="s">
        <v>517</v>
      </c>
    </row>
    <row r="68" spans="1:7" ht="15">
      <c r="A68" s="6"/>
      <c r="B68" s="6"/>
      <c r="C68" s="42"/>
      <c r="D68" s="7"/>
      <c r="E68" s="42"/>
      <c r="F68" s="7"/>
      <c r="G68" s="7"/>
    </row>
    <row r="71" spans="1:7" ht="15">
      <c r="A71" s="6"/>
      <c r="B71" s="6"/>
      <c r="C71" s="42"/>
      <c r="D71" s="7"/>
      <c r="E71" s="42"/>
      <c r="F71" s="7"/>
      <c r="G71" s="7"/>
    </row>
    <row r="72" spans="1:7" ht="15">
      <c r="A72" s="6"/>
      <c r="B72" s="6"/>
      <c r="C72" s="7"/>
      <c r="D72" s="31"/>
      <c r="E72" s="7"/>
      <c r="F72" s="7"/>
      <c r="G72" s="31"/>
    </row>
    <row r="78" spans="1:7" ht="15">
      <c r="A78" s="2"/>
      <c r="B78" s="2"/>
      <c r="D78" s="2"/>
      <c r="F78" s="2"/>
      <c r="G78" s="2"/>
    </row>
    <row r="79" spans="1:7" ht="15">
      <c r="A79" s="2"/>
      <c r="B79" s="2"/>
      <c r="D79" s="2"/>
      <c r="F79" s="2"/>
      <c r="G79" s="2"/>
    </row>
    <row r="82" spans="2:7" ht="15">
      <c r="B82" s="2"/>
      <c r="D82" s="2"/>
      <c r="F82" s="2"/>
      <c r="G82" s="2"/>
    </row>
    <row r="93" spans="2:7" ht="15">
      <c r="B93" s="2"/>
      <c r="D93" s="2"/>
      <c r="F93" s="2"/>
      <c r="G93" s="2"/>
    </row>
    <row r="95" ht="12.75">
      <c r="A95" t="s">
        <v>92</v>
      </c>
    </row>
  </sheetData>
  <sheetProtection/>
  <mergeCells count="2">
    <mergeCell ref="A49:G50"/>
    <mergeCell ref="D7:E7"/>
  </mergeCells>
  <printOptions/>
  <pageMargins left="1" right="0" top="0.5" bottom="0" header="0.5" footer="0.5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76"/>
  <sheetViews>
    <sheetView view="pageBreakPreview" zoomScaleNormal="130" zoomScaleSheetLayoutView="100" workbookViewId="0" topLeftCell="A19">
      <selection activeCell="E20" sqref="E20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64" customWidth="1"/>
    <col min="7" max="7" width="13.140625" style="0" customWidth="1"/>
    <col min="8" max="8" width="0" style="0" hidden="1" customWidth="1"/>
    <col min="9" max="9" width="13.28125" style="0" hidden="1" customWidth="1"/>
    <col min="10" max="10" width="10.421875" style="100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28" hidden="1" customWidth="1"/>
    <col min="17" max="19" width="0" style="0" hidden="1" customWidth="1"/>
  </cols>
  <sheetData>
    <row r="2" spans="1:6" ht="20.25">
      <c r="A2" s="9" t="s">
        <v>1</v>
      </c>
      <c r="B2" s="14" t="s">
        <v>11</v>
      </c>
      <c r="D2" s="1"/>
      <c r="E2" s="1"/>
      <c r="F2" s="132"/>
    </row>
    <row r="3" spans="2:7" ht="14.25">
      <c r="B3" s="1" t="s">
        <v>193</v>
      </c>
      <c r="D3" s="1"/>
      <c r="E3" s="1"/>
      <c r="F3" s="132"/>
      <c r="G3" s="1"/>
    </row>
    <row r="4" spans="2:7" ht="14.25">
      <c r="B4" s="1" t="str">
        <f>equity!B4</f>
        <v>For the 3 months period ended 31 March 2012 - Unaudited</v>
      </c>
      <c r="D4" s="1"/>
      <c r="E4" s="1"/>
      <c r="F4" s="132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302" t="s">
        <v>373</v>
      </c>
      <c r="G7" s="127" t="s">
        <v>378</v>
      </c>
    </row>
    <row r="8" spans="1:7" ht="15.75" thickBot="1">
      <c r="A8" s="2"/>
      <c r="B8" s="2"/>
      <c r="C8" s="2"/>
      <c r="D8" s="2"/>
      <c r="E8" s="2"/>
      <c r="F8" s="285" t="s">
        <v>9</v>
      </c>
      <c r="G8" s="123" t="s">
        <v>9</v>
      </c>
    </row>
    <row r="9" spans="1:45" ht="15">
      <c r="A9" s="1" t="s">
        <v>10</v>
      </c>
      <c r="B9" s="2"/>
      <c r="C9" s="2"/>
      <c r="D9" s="2"/>
      <c r="E9" s="2"/>
      <c r="F9" s="303"/>
      <c r="G9" s="16"/>
      <c r="I9" s="48" t="s">
        <v>175</v>
      </c>
      <c r="J9" s="101">
        <v>62</v>
      </c>
      <c r="K9" s="101"/>
      <c r="L9" s="101"/>
      <c r="M9" s="101"/>
      <c r="N9" s="101"/>
      <c r="O9" s="101"/>
      <c r="AR9" s="7"/>
      <c r="AS9" s="7"/>
    </row>
    <row r="10" spans="1:45" ht="15.75">
      <c r="A10" s="8" t="s">
        <v>124</v>
      </c>
      <c r="B10" s="2"/>
      <c r="C10" s="2"/>
      <c r="D10" s="2"/>
      <c r="E10" s="2"/>
      <c r="F10" s="304">
        <f>'p&amp;l'!D27</f>
        <v>-113</v>
      </c>
      <c r="G10" s="160">
        <v>-1039</v>
      </c>
      <c r="I10" s="48" t="s">
        <v>176</v>
      </c>
      <c r="J10" s="101">
        <v>14</v>
      </c>
      <c r="K10" s="101"/>
      <c r="L10" s="101"/>
      <c r="M10" s="101">
        <v>2010</v>
      </c>
      <c r="N10" s="101">
        <v>2009</v>
      </c>
      <c r="O10" s="101" t="s">
        <v>181</v>
      </c>
      <c r="AR10" s="7"/>
      <c r="AS10" s="7"/>
    </row>
    <row r="11" spans="1:45" ht="15.75">
      <c r="A11" s="8" t="s">
        <v>152</v>
      </c>
      <c r="B11" s="8"/>
      <c r="C11" s="8"/>
      <c r="D11" s="8"/>
      <c r="E11" s="2"/>
      <c r="F11" s="304"/>
      <c r="G11" s="160"/>
      <c r="I11" s="48" t="s">
        <v>177</v>
      </c>
      <c r="J11" s="101">
        <v>2480</v>
      </c>
      <c r="K11" s="101"/>
      <c r="L11" s="101" t="s">
        <v>128</v>
      </c>
      <c r="M11" s="101">
        <f>'bs'!F20</f>
        <v>0</v>
      </c>
      <c r="N11" s="101">
        <v>2</v>
      </c>
      <c r="O11" s="101">
        <f>N11-N12-M11+M12</f>
        <v>-11</v>
      </c>
      <c r="P11" s="128" t="s">
        <v>313</v>
      </c>
      <c r="Q11">
        <v>6</v>
      </c>
      <c r="S11" s="108">
        <f>Q11+Q12+Q13+F26+F27-'p&amp;l'!G36+S33+'bs'!F12-'bs'!H12</f>
        <v>842</v>
      </c>
      <c r="AR11" s="7"/>
      <c r="AS11" s="7"/>
    </row>
    <row r="12" spans="1:45" ht="15.75">
      <c r="A12" s="8" t="s">
        <v>82</v>
      </c>
      <c r="B12" s="8"/>
      <c r="C12" s="8"/>
      <c r="D12" s="8"/>
      <c r="E12" s="2"/>
      <c r="F12" s="304">
        <v>1010</v>
      </c>
      <c r="G12" s="160">
        <v>1233</v>
      </c>
      <c r="I12" s="48" t="s">
        <v>178</v>
      </c>
      <c r="J12" s="101">
        <f>-'p&amp;l'!G25</f>
        <v>650</v>
      </c>
      <c r="K12" s="101"/>
      <c r="L12" s="101" t="s">
        <v>180</v>
      </c>
      <c r="M12" s="101">
        <v>0</v>
      </c>
      <c r="N12" s="101">
        <v>13</v>
      </c>
      <c r="O12" s="101"/>
      <c r="P12" s="128" t="s">
        <v>309</v>
      </c>
      <c r="Q12">
        <v>2313</v>
      </c>
      <c r="AR12" s="7"/>
      <c r="AS12" s="7"/>
    </row>
    <row r="13" spans="1:17" ht="15.75">
      <c r="A13" s="8" t="s">
        <v>83</v>
      </c>
      <c r="B13" s="8"/>
      <c r="C13" s="8"/>
      <c r="D13" s="8"/>
      <c r="E13" s="2"/>
      <c r="F13" s="305">
        <v>627</v>
      </c>
      <c r="G13" s="161">
        <v>564</v>
      </c>
      <c r="I13" s="48" t="s">
        <v>179</v>
      </c>
      <c r="J13" s="101">
        <v>-9</v>
      </c>
      <c r="K13" s="101"/>
      <c r="L13" s="101"/>
      <c r="M13" s="101"/>
      <c r="N13" s="101"/>
      <c r="O13" s="102"/>
      <c r="P13" s="128" t="s">
        <v>310</v>
      </c>
      <c r="Q13" s="232">
        <v>-95</v>
      </c>
    </row>
    <row r="14" spans="1:17" ht="16.5" thickBot="1">
      <c r="A14" s="8"/>
      <c r="B14" s="8"/>
      <c r="C14" s="8"/>
      <c r="D14" s="8"/>
      <c r="E14" s="2"/>
      <c r="F14" s="171"/>
      <c r="G14" s="108"/>
      <c r="I14" s="48"/>
      <c r="J14" s="103">
        <f>SUM(J9:J13)</f>
        <v>3197</v>
      </c>
      <c r="K14" s="101"/>
      <c r="L14" s="101"/>
      <c r="M14" s="101"/>
      <c r="N14" s="101"/>
      <c r="O14" s="102"/>
      <c r="P14" s="128" t="s">
        <v>311</v>
      </c>
      <c r="Q14">
        <v>50</v>
      </c>
    </row>
    <row r="15" spans="1:18" ht="16.5" thickTop="1">
      <c r="A15" s="8" t="s">
        <v>153</v>
      </c>
      <c r="B15" s="8"/>
      <c r="C15" s="8"/>
      <c r="D15" s="8"/>
      <c r="E15" s="2"/>
      <c r="F15" s="304">
        <f>SUM(F10:F13)</f>
        <v>1524</v>
      </c>
      <c r="G15" s="160">
        <f>SUM(G10:G13)</f>
        <v>758</v>
      </c>
      <c r="I15" s="48"/>
      <c r="J15" s="101"/>
      <c r="K15" s="101"/>
      <c r="L15" s="101"/>
      <c r="M15" s="101"/>
      <c r="N15" s="101"/>
      <c r="O15" s="102"/>
      <c r="P15" s="128" t="s">
        <v>312</v>
      </c>
      <c r="Q15" s="108">
        <f>-'p&amp;l'!G25</f>
        <v>650</v>
      </c>
      <c r="R15" s="43">
        <f>Q12+Q13+Q14+Q11</f>
        <v>2274</v>
      </c>
    </row>
    <row r="16" spans="1:18" ht="15.75">
      <c r="A16" s="8" t="s">
        <v>154</v>
      </c>
      <c r="B16" s="8"/>
      <c r="C16" s="8"/>
      <c r="D16" s="8"/>
      <c r="E16" s="2"/>
      <c r="F16" s="304">
        <f>-768+1</f>
        <v>-767</v>
      </c>
      <c r="G16" s="160">
        <v>-989</v>
      </c>
      <c r="H16" s="108">
        <f>'bs'!H17+'bs'!H18+'bs'!H19-'bs'!F17-'bs'!F18-'bs'!F19</f>
        <v>-1000</v>
      </c>
      <c r="I16" s="48"/>
      <c r="J16" s="101">
        <f>'bs'!H17+'bs'!H18+'bs'!H19-'bs'!F17-'bs'!F18-'bs'!F19-N11-J9</f>
        <v>-1064</v>
      </c>
      <c r="K16" s="101"/>
      <c r="L16" s="101"/>
      <c r="M16" s="101"/>
      <c r="N16" s="101"/>
      <c r="O16" s="102"/>
      <c r="P16" s="128" t="s">
        <v>179</v>
      </c>
      <c r="Q16">
        <v>-13</v>
      </c>
      <c r="R16" s="108">
        <f>Q15+Q16</f>
        <v>637</v>
      </c>
    </row>
    <row r="17" spans="1:17" ht="15.75">
      <c r="A17" s="8" t="s">
        <v>155</v>
      </c>
      <c r="B17" s="8"/>
      <c r="C17" s="8"/>
      <c r="D17" s="8"/>
      <c r="E17" s="2"/>
      <c r="F17" s="305">
        <v>-551</v>
      </c>
      <c r="G17" s="161">
        <v>-673</v>
      </c>
      <c r="H17" s="108">
        <f>'bs'!F40+'bs'!F41-'bs'!H40-'bs'!H41</f>
        <v>-514</v>
      </c>
      <c r="J17" s="101">
        <f>'bs'!F40+'bs'!F41-'bs'!H40-'bs'!H41+N12</f>
        <v>-501</v>
      </c>
      <c r="K17" s="101"/>
      <c r="L17" s="101"/>
      <c r="M17" s="101"/>
      <c r="N17" s="101"/>
      <c r="O17" s="102"/>
      <c r="P17" s="129"/>
      <c r="Q17" s="7"/>
    </row>
    <row r="18" spans="1:15" ht="15.75">
      <c r="A18" s="8" t="s">
        <v>384</v>
      </c>
      <c r="B18" s="8"/>
      <c r="C18" s="8"/>
      <c r="D18" s="8"/>
      <c r="E18" s="2"/>
      <c r="F18" s="304">
        <f>SUM(F15:F17)</f>
        <v>206</v>
      </c>
      <c r="G18" s="160">
        <f>SUM(G15:G17)</f>
        <v>-904</v>
      </c>
      <c r="J18" s="101"/>
      <c r="K18" s="101"/>
      <c r="L18" s="101"/>
      <c r="M18" s="101"/>
      <c r="N18" s="101"/>
      <c r="O18" s="101"/>
    </row>
    <row r="19" spans="1:7" ht="15.75">
      <c r="A19" s="8" t="s">
        <v>21</v>
      </c>
      <c r="B19" s="8"/>
      <c r="C19" s="8"/>
      <c r="D19" s="10"/>
      <c r="F19" s="304">
        <v>-650</v>
      </c>
      <c r="G19" s="160">
        <v>-564</v>
      </c>
    </row>
    <row r="20" spans="1:9" ht="15.75">
      <c r="A20" s="8" t="s">
        <v>203</v>
      </c>
      <c r="B20" s="8"/>
      <c r="C20" s="8"/>
      <c r="D20" s="10"/>
      <c r="F20" s="305">
        <v>0</v>
      </c>
      <c r="G20" s="161">
        <v>0</v>
      </c>
      <c r="I20" s="48"/>
    </row>
    <row r="21" spans="1:9" ht="15.75">
      <c r="A21" s="8" t="s">
        <v>385</v>
      </c>
      <c r="B21" s="8"/>
      <c r="C21" s="8"/>
      <c r="D21" s="10"/>
      <c r="F21" s="304">
        <f>+F20+F19+F18</f>
        <v>-444</v>
      </c>
      <c r="G21" s="160">
        <f>+G20+G19+G18</f>
        <v>-1468</v>
      </c>
      <c r="I21" s="48"/>
    </row>
    <row r="22" spans="1:9" ht="15.75">
      <c r="A22" s="8"/>
      <c r="B22" s="8"/>
      <c r="C22" s="8"/>
      <c r="D22" s="10"/>
      <c r="F22" s="304"/>
      <c r="G22" s="160"/>
      <c r="I22" s="48"/>
    </row>
    <row r="23" spans="1:9" ht="15.75">
      <c r="A23" s="9" t="s">
        <v>22</v>
      </c>
      <c r="B23" s="8"/>
      <c r="C23" s="8"/>
      <c r="D23" s="10"/>
      <c r="F23" s="304"/>
      <c r="G23" s="160"/>
      <c r="I23" s="48"/>
    </row>
    <row r="24" spans="1:9" ht="15.75">
      <c r="A24" s="8" t="s">
        <v>123</v>
      </c>
      <c r="B24" s="8"/>
      <c r="C24" s="8"/>
      <c r="D24" s="10"/>
      <c r="F24" s="306">
        <v>23</v>
      </c>
      <c r="G24" s="163">
        <v>0</v>
      </c>
      <c r="I24" s="48"/>
    </row>
    <row r="25" spans="1:9" ht="15.75">
      <c r="A25" s="8" t="s">
        <v>339</v>
      </c>
      <c r="B25" s="8"/>
      <c r="C25" s="8"/>
      <c r="D25" s="10"/>
      <c r="F25" s="307">
        <v>0</v>
      </c>
      <c r="G25" s="168">
        <v>-2250</v>
      </c>
      <c r="I25" s="48"/>
    </row>
    <row r="26" spans="1:16" s="7" customFormat="1" ht="15.75">
      <c r="A26" s="11" t="s">
        <v>198</v>
      </c>
      <c r="B26" s="11"/>
      <c r="C26" s="11"/>
      <c r="D26" s="91"/>
      <c r="F26" s="307">
        <v>0</v>
      </c>
      <c r="G26" s="168">
        <v>2052</v>
      </c>
      <c r="I26" s="48"/>
      <c r="J26" s="167"/>
      <c r="P26" s="129"/>
    </row>
    <row r="27" spans="1:9" ht="15.75">
      <c r="A27" s="8" t="s">
        <v>105</v>
      </c>
      <c r="B27" s="8"/>
      <c r="C27" s="8"/>
      <c r="D27" s="8"/>
      <c r="E27" s="2"/>
      <c r="F27" s="164">
        <v>-340</v>
      </c>
      <c r="G27" s="165">
        <v>-402</v>
      </c>
      <c r="H27" s="7"/>
      <c r="I27" s="48"/>
    </row>
    <row r="28" spans="1:9" ht="15.75">
      <c r="A28" s="8" t="s">
        <v>386</v>
      </c>
      <c r="B28" s="8"/>
      <c r="C28" s="8"/>
      <c r="D28" s="8"/>
      <c r="E28" s="2"/>
      <c r="F28" s="308">
        <f>SUM(F24:F27)</f>
        <v>-317</v>
      </c>
      <c r="G28" s="162">
        <f>SUM(G24:G27)</f>
        <v>-600</v>
      </c>
      <c r="I28" s="48"/>
    </row>
    <row r="29" spans="1:9" ht="15.75">
      <c r="A29" s="8"/>
      <c r="B29" s="8"/>
      <c r="C29" s="8"/>
      <c r="D29" s="8"/>
      <c r="E29" s="2"/>
      <c r="F29" s="304"/>
      <c r="G29" s="160"/>
      <c r="I29" s="48"/>
    </row>
    <row r="30" spans="1:9" ht="15.75">
      <c r="A30" s="9" t="s">
        <v>23</v>
      </c>
      <c r="B30" s="8"/>
      <c r="C30" s="8"/>
      <c r="D30" s="8"/>
      <c r="E30" s="6"/>
      <c r="F30" s="308"/>
      <c r="G30" s="162"/>
      <c r="I30" s="48"/>
    </row>
    <row r="31" spans="1:9" ht="15.75">
      <c r="A31" s="8" t="s">
        <v>169</v>
      </c>
      <c r="B31" s="8"/>
      <c r="C31" s="8"/>
      <c r="D31" s="8"/>
      <c r="E31" s="6"/>
      <c r="F31" s="308">
        <v>315</v>
      </c>
      <c r="G31" s="162">
        <v>431</v>
      </c>
      <c r="H31" s="7"/>
      <c r="I31" s="48"/>
    </row>
    <row r="32" spans="5:19" ht="15">
      <c r="E32" s="7"/>
      <c r="F32" s="308"/>
      <c r="G32" s="162"/>
      <c r="I32" s="6"/>
      <c r="J32" s="100" t="s">
        <v>93</v>
      </c>
      <c r="K32" t="s">
        <v>93</v>
      </c>
      <c r="Q32" s="233" t="s">
        <v>314</v>
      </c>
      <c r="S32" s="101">
        <v>58</v>
      </c>
    </row>
    <row r="33" spans="1:19" ht="15.75">
      <c r="A33" s="8" t="s">
        <v>60</v>
      </c>
      <c r="B33" s="8"/>
      <c r="C33" s="8"/>
      <c r="D33" s="8"/>
      <c r="E33" s="2"/>
      <c r="F33" s="304">
        <v>20</v>
      </c>
      <c r="G33" s="160">
        <v>-290</v>
      </c>
      <c r="I33" s="48"/>
      <c r="K33" t="s">
        <v>93</v>
      </c>
      <c r="Q33" s="234" t="s">
        <v>315</v>
      </c>
      <c r="S33" s="101">
        <v>-471</v>
      </c>
    </row>
    <row r="34" spans="1:19" ht="15.75">
      <c r="A34" s="8"/>
      <c r="B34" s="8"/>
      <c r="C34" s="8"/>
      <c r="D34" s="8" t="s">
        <v>1</v>
      </c>
      <c r="E34" s="2"/>
      <c r="F34" s="305"/>
      <c r="G34" s="161"/>
      <c r="I34" s="48"/>
      <c r="S34" s="87">
        <f>SUM(S32:S33)</f>
        <v>-413</v>
      </c>
    </row>
    <row r="35" spans="1:9" ht="15.75">
      <c r="A35" s="15" t="s">
        <v>387</v>
      </c>
      <c r="B35" s="11"/>
      <c r="C35" s="11"/>
      <c r="D35" s="11"/>
      <c r="E35" s="6"/>
      <c r="F35" s="308">
        <f>+F33+F31+F28+F21</f>
        <v>-426</v>
      </c>
      <c r="G35" s="162">
        <f>+G33+G31+G28+G21</f>
        <v>-1927</v>
      </c>
      <c r="H35" s="87"/>
      <c r="I35" s="48"/>
    </row>
    <row r="36" spans="1:9" ht="15.75">
      <c r="A36" s="11" t="s">
        <v>24</v>
      </c>
      <c r="B36" s="11"/>
      <c r="C36" s="11"/>
      <c r="D36" s="11"/>
      <c r="E36" s="6"/>
      <c r="F36" s="305">
        <v>1438</v>
      </c>
      <c r="G36" s="161">
        <v>3756</v>
      </c>
      <c r="H36" s="87"/>
      <c r="I36" s="48"/>
    </row>
    <row r="37" spans="1:17" ht="16.5" thickBot="1">
      <c r="A37" s="11" t="s">
        <v>25</v>
      </c>
      <c r="B37" s="11"/>
      <c r="C37" s="11"/>
      <c r="D37" s="11"/>
      <c r="E37" s="6"/>
      <c r="F37" s="309">
        <f>+F36+F35</f>
        <v>1012</v>
      </c>
      <c r="G37" s="166">
        <f>+G36+G35</f>
        <v>1829</v>
      </c>
      <c r="H37" s="87"/>
      <c r="I37" s="48"/>
      <c r="P37" s="87">
        <f>F37-F42</f>
        <v>0</v>
      </c>
      <c r="Q37" s="108">
        <f>G37-G42</f>
        <v>0</v>
      </c>
    </row>
    <row r="38" spans="1:9" ht="16.5" thickTop="1">
      <c r="A38" s="11"/>
      <c r="B38" s="11"/>
      <c r="C38" s="11"/>
      <c r="D38" s="11"/>
      <c r="E38" s="6"/>
      <c r="F38" s="308"/>
      <c r="G38" s="162"/>
      <c r="I38" s="48"/>
    </row>
    <row r="39" spans="1:9" ht="15.75">
      <c r="A39" s="15" t="s">
        <v>125</v>
      </c>
      <c r="B39" s="11"/>
      <c r="C39" s="11"/>
      <c r="D39" s="11"/>
      <c r="E39" s="6"/>
      <c r="F39" s="308"/>
      <c r="G39" s="162"/>
      <c r="I39" s="48"/>
    </row>
    <row r="40" spans="1:9" ht="15.75">
      <c r="A40" s="11" t="s">
        <v>26</v>
      </c>
      <c r="B40" s="11"/>
      <c r="C40" s="11"/>
      <c r="D40" s="11"/>
      <c r="E40" s="6"/>
      <c r="F40" s="308">
        <f>'bs'!F22</f>
        <v>1248</v>
      </c>
      <c r="G40" s="154">
        <v>1829</v>
      </c>
      <c r="I40" s="48"/>
    </row>
    <row r="41" spans="1:23" ht="15.75">
      <c r="A41" s="11" t="s">
        <v>170</v>
      </c>
      <c r="B41" s="11"/>
      <c r="C41" s="11"/>
      <c r="D41" s="11"/>
      <c r="E41" s="6"/>
      <c r="F41" s="305">
        <v>-236</v>
      </c>
      <c r="G41" s="161">
        <v>0</v>
      </c>
      <c r="I41" s="48"/>
      <c r="U41" s="108"/>
      <c r="V41" s="108"/>
      <c r="W41" s="108"/>
    </row>
    <row r="42" spans="1:9" ht="16.5" thickBot="1">
      <c r="A42" s="11"/>
      <c r="B42" s="11"/>
      <c r="C42" s="11"/>
      <c r="D42" s="11"/>
      <c r="E42" s="6"/>
      <c r="F42" s="309">
        <f>+F41+F40</f>
        <v>1012</v>
      </c>
      <c r="G42" s="166">
        <f>+G41+G40</f>
        <v>1829</v>
      </c>
      <c r="I42" s="48"/>
    </row>
    <row r="43" spans="1:9" ht="16.5" thickTop="1">
      <c r="A43" s="11"/>
      <c r="B43" s="11"/>
      <c r="C43" s="11"/>
      <c r="D43" s="11"/>
      <c r="E43" s="6"/>
      <c r="F43" s="308"/>
      <c r="G43" s="162"/>
      <c r="I43" s="48"/>
    </row>
    <row r="44" spans="1:9" ht="15.75">
      <c r="A44" s="11"/>
      <c r="B44" s="11"/>
      <c r="C44" s="11"/>
      <c r="D44" s="11"/>
      <c r="E44" s="6"/>
      <c r="F44" s="308"/>
      <c r="G44" s="162"/>
      <c r="I44" s="48"/>
    </row>
    <row r="45" spans="1:9" ht="15.75">
      <c r="A45" s="11"/>
      <c r="B45" s="11"/>
      <c r="C45" s="11"/>
      <c r="D45" s="11"/>
      <c r="E45" s="6"/>
      <c r="F45" s="308"/>
      <c r="G45" s="162"/>
      <c r="I45" s="48"/>
    </row>
    <row r="46" spans="1:9" ht="15.75">
      <c r="A46" s="11"/>
      <c r="B46" s="11"/>
      <c r="C46" s="11"/>
      <c r="D46" s="11"/>
      <c r="E46" s="6"/>
      <c r="F46" s="308"/>
      <c r="G46" s="162"/>
      <c r="I46" s="48"/>
    </row>
    <row r="47" spans="1:9" ht="15.75">
      <c r="A47" s="11"/>
      <c r="B47" s="11"/>
      <c r="C47" s="11"/>
      <c r="D47" s="11"/>
      <c r="E47" s="6"/>
      <c r="F47" s="308"/>
      <c r="G47" s="162"/>
      <c r="I47" s="48"/>
    </row>
    <row r="48" spans="1:9" ht="16.5" customHeight="1">
      <c r="A48" s="384" t="s">
        <v>521</v>
      </c>
      <c r="B48" s="384"/>
      <c r="C48" s="384"/>
      <c r="D48" s="384"/>
      <c r="E48" s="384"/>
      <c r="F48" s="384"/>
      <c r="G48" s="384"/>
      <c r="H48" s="97"/>
      <c r="I48" s="97"/>
    </row>
    <row r="49" spans="1:9" ht="16.5" customHeight="1">
      <c r="A49" s="384"/>
      <c r="B49" s="384"/>
      <c r="C49" s="384"/>
      <c r="D49" s="384"/>
      <c r="E49" s="384"/>
      <c r="F49" s="384"/>
      <c r="G49" s="384"/>
      <c r="H49" s="97"/>
      <c r="I49" s="97"/>
    </row>
    <row r="50" spans="1:9" ht="16.5" customHeight="1">
      <c r="A50" s="133"/>
      <c r="B50" s="133"/>
      <c r="C50" s="133"/>
      <c r="D50" s="133"/>
      <c r="E50" s="133"/>
      <c r="F50" s="310"/>
      <c r="G50" s="133"/>
      <c r="H50" s="97"/>
      <c r="I50" s="97"/>
    </row>
    <row r="51" ht="15">
      <c r="G51" s="109" t="s">
        <v>516</v>
      </c>
    </row>
    <row r="52" spans="1:7" ht="15.75">
      <c r="A52" s="11"/>
      <c r="B52" s="11"/>
      <c r="C52" s="11"/>
      <c r="D52" s="11"/>
      <c r="E52" s="6"/>
      <c r="F52" s="83"/>
      <c r="G52" s="21"/>
    </row>
    <row r="56" spans="1:7" ht="15.75">
      <c r="A56" s="11"/>
      <c r="B56" s="11"/>
      <c r="C56" s="11"/>
      <c r="D56" s="11"/>
      <c r="E56" s="6"/>
      <c r="F56" s="83"/>
      <c r="G56" s="21"/>
    </row>
    <row r="59" spans="1:7" ht="15.75">
      <c r="A59" s="11"/>
      <c r="B59" s="11"/>
      <c r="C59" s="11"/>
      <c r="D59" s="11"/>
      <c r="E59" s="6"/>
      <c r="F59" s="83"/>
      <c r="G59" s="21"/>
    </row>
    <row r="60" spans="1:7" ht="15.75">
      <c r="A60" s="11"/>
      <c r="B60" s="11"/>
      <c r="C60" s="11"/>
      <c r="D60" s="11"/>
      <c r="E60" s="6"/>
      <c r="F60" s="83"/>
      <c r="G60" s="21"/>
    </row>
    <row r="61" spans="1:7" ht="15.75">
      <c r="A61" s="11"/>
      <c r="B61" s="11"/>
      <c r="C61" s="11"/>
      <c r="D61" s="11"/>
      <c r="E61" s="6"/>
      <c r="F61" s="83"/>
      <c r="G61" s="22"/>
    </row>
    <row r="62" spans="1:7" ht="15.75">
      <c r="A62" s="11"/>
      <c r="B62" s="11"/>
      <c r="C62" s="11"/>
      <c r="D62" s="11"/>
      <c r="E62" s="6"/>
      <c r="F62" s="83"/>
      <c r="G62" s="21"/>
    </row>
    <row r="63" spans="1:8" ht="15.75">
      <c r="A63" s="11"/>
      <c r="B63" s="11"/>
      <c r="C63" s="11"/>
      <c r="D63" s="11"/>
      <c r="E63" s="6"/>
      <c r="F63" s="83"/>
      <c r="G63" s="7"/>
      <c r="H63" s="21"/>
    </row>
    <row r="64" spans="1:8" ht="15.75">
      <c r="A64" s="11"/>
      <c r="B64" s="11"/>
      <c r="C64" s="11"/>
      <c r="D64" s="11"/>
      <c r="E64" s="6"/>
      <c r="F64" s="83"/>
      <c r="G64" s="7"/>
      <c r="H64" s="21"/>
    </row>
    <row r="65" spans="1:8" ht="15.75">
      <c r="A65" s="15"/>
      <c r="B65" s="11"/>
      <c r="C65" s="11"/>
      <c r="D65" s="11"/>
      <c r="E65" s="6"/>
      <c r="F65" s="83"/>
      <c r="G65" s="7"/>
      <c r="H65" s="22"/>
    </row>
    <row r="66" spans="1:8" ht="15.75">
      <c r="A66" s="15"/>
      <c r="B66" s="11"/>
      <c r="C66" s="11"/>
      <c r="D66" s="11"/>
      <c r="E66" s="6"/>
      <c r="F66" s="83"/>
      <c r="G66" s="7"/>
      <c r="H66" s="21"/>
    </row>
    <row r="67" spans="1:8" ht="12.75">
      <c r="A67" s="7"/>
      <c r="B67" s="7"/>
      <c r="C67" s="7"/>
      <c r="D67" s="7"/>
      <c r="E67" s="7"/>
      <c r="F67" s="83"/>
      <c r="G67" s="7"/>
      <c r="H67" s="21"/>
    </row>
    <row r="68" spans="1:8" ht="15.75">
      <c r="A68" s="15"/>
      <c r="B68" s="11"/>
      <c r="C68" s="11"/>
      <c r="D68" s="11"/>
      <c r="E68" s="6"/>
      <c r="F68" s="83"/>
      <c r="G68" s="7"/>
      <c r="H68" s="21"/>
    </row>
    <row r="69" spans="1:8" ht="15.75">
      <c r="A69" s="11"/>
      <c r="B69" s="11"/>
      <c r="C69" s="11"/>
      <c r="D69" s="11"/>
      <c r="E69" s="6"/>
      <c r="F69" s="83"/>
      <c r="G69" s="7"/>
      <c r="H69" s="21"/>
    </row>
    <row r="70" spans="1:8" ht="15.75">
      <c r="A70" s="15"/>
      <c r="B70" s="11"/>
      <c r="C70" s="11"/>
      <c r="D70" s="11"/>
      <c r="E70" s="6"/>
      <c r="F70" s="83"/>
      <c r="G70" s="7"/>
      <c r="H70" s="23"/>
    </row>
    <row r="71" spans="1:8" ht="15.75">
      <c r="A71" s="11"/>
      <c r="B71" s="11"/>
      <c r="C71" s="11"/>
      <c r="D71" s="11"/>
      <c r="E71" s="6"/>
      <c r="F71" s="83"/>
      <c r="G71" s="7"/>
      <c r="H71" s="21"/>
    </row>
    <row r="72" spans="1:8" ht="15.75">
      <c r="A72" s="15"/>
      <c r="B72" s="11"/>
      <c r="C72" s="11"/>
      <c r="D72" s="11"/>
      <c r="E72" s="6"/>
      <c r="F72" s="83"/>
      <c r="G72" s="7"/>
      <c r="H72" s="21"/>
    </row>
    <row r="73" spans="1:8" ht="15.75">
      <c r="A73" s="11"/>
      <c r="B73" s="11"/>
      <c r="C73" s="11"/>
      <c r="D73" s="11"/>
      <c r="E73" s="6"/>
      <c r="F73" s="83"/>
      <c r="G73" s="7"/>
      <c r="H73" s="21"/>
    </row>
    <row r="74" spans="1:8" ht="15.75">
      <c r="A74" s="11"/>
      <c r="B74" s="11"/>
      <c r="C74" s="11"/>
      <c r="D74" s="11"/>
      <c r="E74" s="6"/>
      <c r="F74" s="83"/>
      <c r="G74" s="7"/>
      <c r="H74" s="21"/>
    </row>
    <row r="75" spans="1:8" ht="15.75">
      <c r="A75" s="11"/>
      <c r="B75" s="11"/>
      <c r="C75" s="11"/>
      <c r="D75" s="11"/>
      <c r="E75" s="6"/>
      <c r="F75" s="83"/>
      <c r="G75" s="7"/>
      <c r="H75" s="21"/>
    </row>
    <row r="76" spans="1:8" ht="15.75">
      <c r="A76" s="11"/>
      <c r="B76" s="7"/>
      <c r="C76" s="7"/>
      <c r="D76" s="7"/>
      <c r="E76" s="7"/>
      <c r="F76" s="83"/>
      <c r="G76" s="7"/>
      <c r="H76" s="7"/>
    </row>
  </sheetData>
  <sheetProtection/>
  <mergeCells count="1">
    <mergeCell ref="A48:G49"/>
  </mergeCells>
  <printOptions/>
  <pageMargins left="1.25" right="0" top="0.5" bottom="0.33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59</v>
      </c>
    </row>
    <row r="3" ht="12.75">
      <c r="B3" s="28" t="s">
        <v>88</v>
      </c>
    </row>
    <row r="4" ht="12.75">
      <c r="B4" s="19"/>
    </row>
    <row r="5" ht="14.25">
      <c r="A5" s="1" t="s">
        <v>300</v>
      </c>
    </row>
    <row r="6" ht="12.75">
      <c r="B6" s="28"/>
    </row>
    <row r="7" spans="1:8" ht="18.75">
      <c r="A7" s="17" t="s">
        <v>103</v>
      </c>
      <c r="C7" s="17"/>
      <c r="D7" s="17"/>
      <c r="E7" s="17"/>
      <c r="F7" s="17"/>
      <c r="G7" s="17"/>
      <c r="H7" s="17"/>
    </row>
    <row r="8" spans="1:8" ht="18.75" customHeight="1">
      <c r="A8" s="17" t="s">
        <v>104</v>
      </c>
      <c r="C8" s="14"/>
      <c r="D8" s="14"/>
      <c r="E8" s="14"/>
      <c r="F8" s="14"/>
      <c r="G8" s="14"/>
      <c r="H8" s="14"/>
    </row>
    <row r="10" spans="1:6" ht="12.75">
      <c r="A10" s="28" t="s">
        <v>12</v>
      </c>
      <c r="B10" s="28" t="s">
        <v>171</v>
      </c>
      <c r="F10" s="27"/>
    </row>
    <row r="11" spans="1:6" ht="8.25" customHeight="1">
      <c r="A11" s="27"/>
      <c r="B11" s="27"/>
      <c r="F11" s="27"/>
    </row>
    <row r="12" spans="1:6" ht="12.75">
      <c r="A12" s="27"/>
      <c r="B12" s="27" t="s">
        <v>156</v>
      </c>
      <c r="F12" s="27"/>
    </row>
    <row r="13" spans="1:6" ht="12.75">
      <c r="A13" s="27"/>
      <c r="B13" s="27" t="s">
        <v>157</v>
      </c>
      <c r="F13" s="27"/>
    </row>
    <row r="14" spans="1:6" ht="12.75">
      <c r="A14" s="27"/>
      <c r="B14" s="27" t="s">
        <v>301</v>
      </c>
      <c r="F14" s="27"/>
    </row>
    <row r="15" spans="1:6" ht="8.25" customHeight="1">
      <c r="A15" s="27"/>
      <c r="B15" s="27"/>
      <c r="F15" s="27"/>
    </row>
    <row r="16" spans="1:6" ht="12.75">
      <c r="A16" s="27"/>
      <c r="B16" s="27" t="s">
        <v>158</v>
      </c>
      <c r="F16" s="27"/>
    </row>
    <row r="17" spans="1:6" ht="12.75">
      <c r="A17" s="27"/>
      <c r="B17" s="27" t="s">
        <v>302</v>
      </c>
      <c r="F17" s="27"/>
    </row>
    <row r="18" spans="1:6" ht="12.75">
      <c r="A18" s="27"/>
      <c r="B18" s="27" t="s">
        <v>210</v>
      </c>
      <c r="F18" s="27"/>
    </row>
    <row r="19" spans="1:6" s="7" customFormat="1" ht="8.25" customHeight="1">
      <c r="A19" s="45"/>
      <c r="B19" s="45"/>
      <c r="F19" s="45"/>
    </row>
    <row r="20" spans="1:6" ht="12.75">
      <c r="A20" s="27"/>
      <c r="B20" s="28" t="s">
        <v>159</v>
      </c>
      <c r="F20" s="28" t="s">
        <v>160</v>
      </c>
    </row>
    <row r="21" spans="1:6" ht="12.75">
      <c r="A21" s="27"/>
      <c r="B21" s="27" t="s">
        <v>213</v>
      </c>
      <c r="F21" s="169" t="s">
        <v>222</v>
      </c>
    </row>
    <row r="22" spans="1:6" ht="12.75">
      <c r="A22" s="27"/>
      <c r="B22" s="27" t="s">
        <v>211</v>
      </c>
      <c r="F22" s="169" t="s">
        <v>223</v>
      </c>
    </row>
    <row r="23" spans="1:6" ht="12.75">
      <c r="A23" s="27"/>
      <c r="B23" s="27" t="s">
        <v>212</v>
      </c>
      <c r="F23" s="169" t="s">
        <v>223</v>
      </c>
    </row>
    <row r="24" spans="1:6" ht="12.75">
      <c r="A24" s="27"/>
      <c r="B24" s="27" t="s">
        <v>214</v>
      </c>
      <c r="F24" s="169" t="s">
        <v>223</v>
      </c>
    </row>
    <row r="25" spans="1:6" ht="12.75">
      <c r="A25" s="27"/>
      <c r="B25" s="27" t="s">
        <v>215</v>
      </c>
      <c r="F25" s="169" t="s">
        <v>223</v>
      </c>
    </row>
    <row r="26" spans="1:6" ht="12.75">
      <c r="A26" s="27"/>
      <c r="B26" s="27" t="s">
        <v>216</v>
      </c>
      <c r="F26" s="169" t="s">
        <v>223</v>
      </c>
    </row>
    <row r="27" spans="1:6" ht="12.75">
      <c r="A27" s="27"/>
      <c r="B27" s="27" t="s">
        <v>217</v>
      </c>
      <c r="F27" s="169" t="s">
        <v>223</v>
      </c>
    </row>
    <row r="28" spans="1:6" ht="12.75">
      <c r="A28" s="27"/>
      <c r="B28" s="27" t="s">
        <v>218</v>
      </c>
      <c r="F28" s="169" t="s">
        <v>223</v>
      </c>
    </row>
    <row r="29" spans="1:6" ht="12.75">
      <c r="A29" s="27"/>
      <c r="B29" s="27" t="s">
        <v>219</v>
      </c>
      <c r="F29" s="169" t="s">
        <v>223</v>
      </c>
    </row>
    <row r="30" spans="1:6" ht="12.75">
      <c r="A30" s="27"/>
      <c r="B30" s="27" t="s">
        <v>220</v>
      </c>
      <c r="F30" s="169" t="s">
        <v>223</v>
      </c>
    </row>
    <row r="31" spans="1:6" ht="12.75">
      <c r="A31" s="27"/>
      <c r="B31" s="27" t="s">
        <v>221</v>
      </c>
      <c r="F31" s="169" t="s">
        <v>223</v>
      </c>
    </row>
    <row r="32" spans="1:6" ht="12.75">
      <c r="A32" s="27"/>
      <c r="B32" s="27" t="s">
        <v>224</v>
      </c>
      <c r="F32" s="169" t="s">
        <v>239</v>
      </c>
    </row>
    <row r="33" spans="1:6" ht="12.75">
      <c r="A33" s="27"/>
      <c r="B33" s="27" t="s">
        <v>225</v>
      </c>
      <c r="F33" s="169" t="s">
        <v>239</v>
      </c>
    </row>
    <row r="34" spans="1:6" ht="12.75">
      <c r="A34" s="27"/>
      <c r="B34" s="27" t="s">
        <v>226</v>
      </c>
      <c r="F34" s="169" t="s">
        <v>239</v>
      </c>
    </row>
    <row r="35" spans="1:6" ht="12.75">
      <c r="A35" s="27"/>
      <c r="B35" s="27" t="s">
        <v>227</v>
      </c>
      <c r="F35" s="169" t="s">
        <v>239</v>
      </c>
    </row>
    <row r="36" spans="1:6" ht="12.75">
      <c r="A36" s="27"/>
      <c r="B36" s="27" t="s">
        <v>228</v>
      </c>
      <c r="F36" s="169" t="s">
        <v>239</v>
      </c>
    </row>
    <row r="37" spans="1:6" ht="12.75">
      <c r="A37" s="27"/>
      <c r="B37" s="27" t="s">
        <v>229</v>
      </c>
      <c r="F37" s="169" t="s">
        <v>239</v>
      </c>
    </row>
    <row r="38" spans="1:6" ht="12.75">
      <c r="A38" s="27"/>
      <c r="B38" s="27" t="s">
        <v>230</v>
      </c>
      <c r="F38" s="169" t="s">
        <v>239</v>
      </c>
    </row>
    <row r="39" spans="1:6" ht="12.75">
      <c r="A39" s="27"/>
      <c r="B39" s="27" t="s">
        <v>231</v>
      </c>
      <c r="F39" s="169" t="s">
        <v>239</v>
      </c>
    </row>
    <row r="40" spans="1:6" ht="12.75">
      <c r="A40" s="27"/>
      <c r="B40" s="27" t="s">
        <v>232</v>
      </c>
      <c r="F40" s="169" t="s">
        <v>239</v>
      </c>
    </row>
    <row r="41" spans="1:6" ht="12.75">
      <c r="A41" s="27"/>
      <c r="B41" s="27" t="s">
        <v>233</v>
      </c>
      <c r="F41" s="169" t="s">
        <v>239</v>
      </c>
    </row>
    <row r="42" spans="1:6" ht="12.75">
      <c r="A42" s="27"/>
      <c r="B42" s="27" t="s">
        <v>234</v>
      </c>
      <c r="F42" s="169" t="s">
        <v>239</v>
      </c>
    </row>
    <row r="43" spans="1:6" ht="12.75">
      <c r="A43" s="27"/>
      <c r="B43" s="27" t="s">
        <v>235</v>
      </c>
      <c r="F43" s="169" t="s">
        <v>239</v>
      </c>
    </row>
    <row r="44" spans="1:6" ht="12.75">
      <c r="A44" s="27"/>
      <c r="B44" s="27" t="s">
        <v>236</v>
      </c>
      <c r="F44" s="169" t="s">
        <v>239</v>
      </c>
    </row>
    <row r="45" spans="1:6" ht="12.75">
      <c r="A45" s="27"/>
      <c r="B45" s="27" t="s">
        <v>237</v>
      </c>
      <c r="F45" s="169" t="s">
        <v>239</v>
      </c>
    </row>
    <row r="46" spans="1:6" ht="12.75">
      <c r="A46" s="27"/>
      <c r="B46" s="27" t="s">
        <v>238</v>
      </c>
      <c r="F46" s="169" t="s">
        <v>239</v>
      </c>
    </row>
    <row r="47" spans="1:6" ht="8.25" customHeight="1">
      <c r="A47" s="27"/>
      <c r="F47" s="27"/>
    </row>
    <row r="48" spans="1:6" ht="12.75">
      <c r="A48" s="27"/>
      <c r="B48" s="170" t="s">
        <v>240</v>
      </c>
      <c r="F48" s="27"/>
    </row>
    <row r="49" spans="1:6" ht="12.75">
      <c r="A49" s="27"/>
      <c r="B49" s="170" t="s">
        <v>241</v>
      </c>
      <c r="F49" s="27"/>
    </row>
    <row r="50" spans="1:6" ht="12.75">
      <c r="A50" s="27"/>
      <c r="B50" s="170"/>
      <c r="F50" s="27"/>
    </row>
    <row r="51" spans="1:5" ht="12.75">
      <c r="A51" s="28" t="s">
        <v>13</v>
      </c>
      <c r="B51" s="28" t="s">
        <v>183</v>
      </c>
      <c r="C51" s="28"/>
      <c r="D51" s="28"/>
      <c r="E51" s="27"/>
    </row>
    <row r="52" spans="1:2" ht="12.75">
      <c r="A52" s="27"/>
      <c r="B52" s="27"/>
    </row>
    <row r="53" spans="1:2" ht="12.75">
      <c r="A53" s="27"/>
      <c r="B53" s="27" t="s">
        <v>242</v>
      </c>
    </row>
    <row r="54" spans="1:2" ht="12.75">
      <c r="A54" s="27"/>
      <c r="B54" s="27" t="s">
        <v>303</v>
      </c>
    </row>
    <row r="55" spans="1:2" ht="12.75">
      <c r="A55" s="27"/>
      <c r="B55" s="27"/>
    </row>
    <row r="56" spans="1:4" ht="12.75">
      <c r="A56" s="28" t="s">
        <v>14</v>
      </c>
      <c r="B56" s="28" t="s">
        <v>62</v>
      </c>
      <c r="C56" s="19"/>
      <c r="D56" s="19"/>
    </row>
    <row r="57" spans="1:2" ht="12.75">
      <c r="A57" s="27"/>
      <c r="B57" s="27"/>
    </row>
    <row r="58" spans="1:6" ht="12.75">
      <c r="A58" s="27"/>
      <c r="B58" s="63" t="s">
        <v>184</v>
      </c>
      <c r="C58" s="64"/>
      <c r="D58" s="64"/>
      <c r="E58" s="64"/>
      <c r="F58" s="64"/>
    </row>
    <row r="59" spans="1:6" ht="12.75">
      <c r="A59" s="27"/>
      <c r="B59" s="63" t="s">
        <v>185</v>
      </c>
      <c r="C59" s="64"/>
      <c r="D59" s="64"/>
      <c r="E59" s="64"/>
      <c r="F59" s="64"/>
    </row>
    <row r="60" spans="1:6" ht="12.75">
      <c r="A60" s="27"/>
      <c r="B60" s="63"/>
      <c r="C60" s="64"/>
      <c r="D60" s="64"/>
      <c r="E60" s="64"/>
      <c r="F60" s="64"/>
    </row>
    <row r="61" spans="1:2" ht="12.75">
      <c r="A61" s="28" t="s">
        <v>15</v>
      </c>
      <c r="B61" s="28" t="s">
        <v>16</v>
      </c>
    </row>
    <row r="63" spans="1:6" ht="12.75">
      <c r="A63" s="27"/>
      <c r="B63" s="63" t="s">
        <v>173</v>
      </c>
      <c r="C63" s="64"/>
      <c r="D63" s="64"/>
      <c r="E63" s="64"/>
      <c r="F63" s="64"/>
    </row>
    <row r="64" spans="1:6" ht="12.75">
      <c r="A64" s="27"/>
      <c r="B64" s="63" t="s">
        <v>243</v>
      </c>
      <c r="C64" s="64"/>
      <c r="D64" s="64"/>
      <c r="E64" s="64"/>
      <c r="F64" s="64"/>
    </row>
    <row r="65" spans="1:6" ht="12.75">
      <c r="A65" s="27"/>
      <c r="B65" s="63"/>
      <c r="C65" s="64"/>
      <c r="D65" s="64"/>
      <c r="E65" s="64"/>
      <c r="F65" s="64"/>
    </row>
    <row r="66" spans="1:6" ht="12.75">
      <c r="A66" s="27"/>
      <c r="B66" s="63"/>
      <c r="C66" s="64"/>
      <c r="D66" s="64"/>
      <c r="E66" s="64"/>
      <c r="F66" s="64"/>
    </row>
    <row r="67" spans="1:6" ht="12.75">
      <c r="A67" s="27"/>
      <c r="B67" s="27"/>
      <c r="F67" s="47" t="s">
        <v>292</v>
      </c>
    </row>
    <row r="69" spans="1:6" ht="12.75">
      <c r="A69" s="28" t="s">
        <v>17</v>
      </c>
      <c r="B69" s="28" t="s">
        <v>18</v>
      </c>
      <c r="C69" s="19"/>
      <c r="D69" s="19"/>
      <c r="E69" s="19"/>
      <c r="F69" s="19"/>
    </row>
    <row r="70" spans="2:6" s="64" customFormat="1" ht="7.5" customHeight="1">
      <c r="B70" s="148"/>
      <c r="C70" s="182"/>
      <c r="D70" s="183"/>
      <c r="E70" s="182"/>
      <c r="F70" s="183"/>
    </row>
    <row r="71" spans="1:2" ht="12.75">
      <c r="A71" s="27"/>
      <c r="B71" s="27" t="s">
        <v>244</v>
      </c>
    </row>
    <row r="72" spans="1:2" ht="12.75">
      <c r="A72" s="27"/>
      <c r="B72" s="27" t="s">
        <v>245</v>
      </c>
    </row>
    <row r="73" spans="1:2" ht="12.75">
      <c r="A73" s="27"/>
      <c r="B73" s="27"/>
    </row>
    <row r="74" spans="1:4" ht="12.75">
      <c r="A74" s="28" t="s">
        <v>19</v>
      </c>
      <c r="B74" s="28" t="s">
        <v>20</v>
      </c>
      <c r="C74" s="19"/>
      <c r="D74" s="19"/>
    </row>
    <row r="75" spans="2:6" s="64" customFormat="1" ht="7.5" customHeight="1">
      <c r="B75" s="148"/>
      <c r="C75" s="182"/>
      <c r="D75" s="183"/>
      <c r="E75" s="182"/>
      <c r="F75" s="183"/>
    </row>
    <row r="76" spans="1:2" ht="12.75">
      <c r="A76" s="27"/>
      <c r="B76" s="27" t="s">
        <v>246</v>
      </c>
    </row>
    <row r="77" spans="1:2" ht="12.75">
      <c r="A77" s="27"/>
      <c r="B77" s="27" t="s">
        <v>247</v>
      </c>
    </row>
    <row r="78" spans="1:2" ht="12.75">
      <c r="A78" s="27"/>
      <c r="B78" s="27"/>
    </row>
    <row r="79" spans="1:2" ht="12.75">
      <c r="A79" s="28" t="s">
        <v>27</v>
      </c>
      <c r="B79" s="28" t="s">
        <v>28</v>
      </c>
    </row>
    <row r="80" spans="2:6" s="64" customFormat="1" ht="7.5" customHeight="1">
      <c r="B80" s="148"/>
      <c r="C80" s="182"/>
      <c r="D80" s="183"/>
      <c r="E80" s="182"/>
      <c r="F80" s="183"/>
    </row>
    <row r="81" spans="1:2" ht="12.75">
      <c r="A81" s="27"/>
      <c r="B81" s="27" t="s">
        <v>248</v>
      </c>
    </row>
    <row r="83" spans="1:9" ht="14.25" customHeight="1">
      <c r="A83" s="28" t="s">
        <v>29</v>
      </c>
      <c r="B83" s="65" t="s">
        <v>30</v>
      </c>
      <c r="C83" s="72" t="s">
        <v>1</v>
      </c>
      <c r="D83" s="64"/>
      <c r="E83" s="64"/>
      <c r="F83" s="64"/>
      <c r="I83" s="47"/>
    </row>
    <row r="84" spans="2:6" s="64" customFormat="1" ht="7.5" customHeight="1">
      <c r="B84" s="148"/>
      <c r="C84" s="182"/>
      <c r="D84" s="183"/>
      <c r="E84" s="182"/>
      <c r="F84" s="183"/>
    </row>
    <row r="85" spans="1:9" ht="14.25" customHeight="1">
      <c r="A85" s="28"/>
      <c r="B85" s="172" t="s">
        <v>249</v>
      </c>
      <c r="C85" s="72"/>
      <c r="D85" s="64"/>
      <c r="E85" s="64"/>
      <c r="F85" s="64"/>
      <c r="I85" s="47"/>
    </row>
    <row r="86" spans="1:9" ht="14.25" customHeight="1">
      <c r="A86" s="28"/>
      <c r="B86" s="65"/>
      <c r="C86" s="388" t="s">
        <v>298</v>
      </c>
      <c r="D86" s="388"/>
      <c r="E86" s="64"/>
      <c r="F86" s="64"/>
      <c r="I86" s="47"/>
    </row>
    <row r="87" spans="1:9" ht="15.75" customHeight="1">
      <c r="A87" s="27"/>
      <c r="B87" s="73"/>
      <c r="C87" s="86" t="s">
        <v>297</v>
      </c>
      <c r="D87" s="86" t="s">
        <v>299</v>
      </c>
      <c r="E87" s="64"/>
      <c r="F87" s="74"/>
      <c r="I87" s="47"/>
    </row>
    <row r="88" spans="1:9" ht="12.75">
      <c r="A88" s="27"/>
      <c r="C88" s="76" t="s">
        <v>9</v>
      </c>
      <c r="D88" s="76" t="s">
        <v>9</v>
      </c>
      <c r="E88" s="75"/>
      <c r="F88" s="75"/>
      <c r="I88" s="47"/>
    </row>
    <row r="89" spans="1:6" ht="12.75">
      <c r="A89" s="27"/>
      <c r="B89" s="65" t="s">
        <v>68</v>
      </c>
      <c r="E89" s="75"/>
      <c r="F89" s="64"/>
    </row>
    <row r="90" spans="1:6" ht="12.75">
      <c r="A90" s="27"/>
      <c r="B90" s="63" t="s">
        <v>97</v>
      </c>
      <c r="C90" s="191">
        <f>13758-547</f>
        <v>13211</v>
      </c>
      <c r="D90" s="191">
        <v>13467</v>
      </c>
      <c r="E90" s="64"/>
      <c r="F90" s="64"/>
    </row>
    <row r="91" spans="1:6" ht="12.75">
      <c r="A91" s="27"/>
      <c r="B91" s="63" t="s">
        <v>69</v>
      </c>
      <c r="C91" s="191">
        <v>0</v>
      </c>
      <c r="D91" s="191">
        <v>169</v>
      </c>
      <c r="E91" s="64"/>
      <c r="F91" s="64"/>
    </row>
    <row r="92" spans="1:8" ht="12.75">
      <c r="A92" s="27"/>
      <c r="B92" s="63" t="s">
        <v>70</v>
      </c>
      <c r="C92" s="192">
        <v>25</v>
      </c>
      <c r="D92" s="192">
        <v>25</v>
      </c>
      <c r="E92" s="64"/>
      <c r="F92" s="64"/>
      <c r="H92" t="s">
        <v>98</v>
      </c>
    </row>
    <row r="93" spans="1:8" ht="12.75">
      <c r="A93" s="27"/>
      <c r="B93" s="63" t="s">
        <v>71</v>
      </c>
      <c r="C93" s="191">
        <f>SUM(C90:C92)</f>
        <v>13236</v>
      </c>
      <c r="D93" s="191">
        <f>SUM(D90:D92)</f>
        <v>13661</v>
      </c>
      <c r="E93" s="64"/>
      <c r="F93" s="64"/>
      <c r="H93" t="s">
        <v>1</v>
      </c>
    </row>
    <row r="94" spans="1:8" ht="12.75">
      <c r="A94" s="27"/>
      <c r="B94" s="63" t="s">
        <v>106</v>
      </c>
      <c r="C94" s="193">
        <f>-C92</f>
        <v>-25</v>
      </c>
      <c r="D94" s="193">
        <v>-1403</v>
      </c>
      <c r="E94" s="64"/>
      <c r="F94" s="64"/>
      <c r="H94" t="s">
        <v>1</v>
      </c>
    </row>
    <row r="95" spans="1:9" ht="13.5" thickBot="1">
      <c r="A95" s="27"/>
      <c r="B95" s="63" t="s">
        <v>1</v>
      </c>
      <c r="C95" s="194">
        <f>+C93+C94</f>
        <v>13211</v>
      </c>
      <c r="D95" s="194">
        <f>+D93+D94</f>
        <v>12258</v>
      </c>
      <c r="E95" s="104"/>
      <c r="F95" s="104"/>
      <c r="G95" s="87">
        <f>C95-'p&amp;l'!G11</f>
        <v>512</v>
      </c>
      <c r="H95" s="87"/>
      <c r="I95" t="s">
        <v>92</v>
      </c>
    </row>
    <row r="96" spans="1:4" s="64" customFormat="1" ht="13.5" thickTop="1">
      <c r="A96" s="63"/>
      <c r="C96" s="195"/>
      <c r="D96" s="195"/>
    </row>
    <row r="97" spans="1:4" s="64" customFormat="1" ht="12.75">
      <c r="A97" s="63"/>
      <c r="B97" s="65" t="s">
        <v>72</v>
      </c>
      <c r="C97" s="195"/>
      <c r="D97" s="195"/>
    </row>
    <row r="98" spans="1:4" s="64" customFormat="1" ht="12.75">
      <c r="A98" s="63"/>
      <c r="B98" s="63" t="s">
        <v>97</v>
      </c>
      <c r="C98" s="191">
        <v>-904</v>
      </c>
      <c r="D98" s="191">
        <v>-1260</v>
      </c>
    </row>
    <row r="99" spans="1:4" s="64" customFormat="1" ht="12.75">
      <c r="A99" s="63"/>
      <c r="B99" s="63" t="s">
        <v>69</v>
      </c>
      <c r="C99" s="191">
        <v>-53</v>
      </c>
      <c r="D99" s="191">
        <v>-12</v>
      </c>
    </row>
    <row r="100" spans="1:4" s="64" customFormat="1" ht="12.75">
      <c r="A100" s="63"/>
      <c r="B100" s="63" t="s">
        <v>70</v>
      </c>
      <c r="C100" s="192">
        <v>-82</v>
      </c>
      <c r="D100" s="192">
        <v>-103</v>
      </c>
    </row>
    <row r="101" spans="1:8" s="64" customFormat="1" ht="12.75">
      <c r="A101" s="63"/>
      <c r="B101" s="63"/>
      <c r="C101" s="191">
        <f>SUM(C98:C100)</f>
        <v>-1039</v>
      </c>
      <c r="D101" s="191">
        <f>SUM(D98:D100)</f>
        <v>-1375</v>
      </c>
      <c r="G101" s="171">
        <f>C101-'p&amp;l'!G27</f>
        <v>-926</v>
      </c>
      <c r="H101" s="171">
        <f>D101-'p&amp;l'!H27</f>
        <v>-336</v>
      </c>
    </row>
    <row r="102" spans="1:4" s="64" customFormat="1" ht="12.75">
      <c r="A102" s="63"/>
      <c r="B102" s="63" t="s">
        <v>31</v>
      </c>
      <c r="C102" s="192">
        <v>0</v>
      </c>
      <c r="D102" s="192">
        <v>0</v>
      </c>
    </row>
    <row r="103" spans="1:4" s="64" customFormat="1" ht="13.5" thickBot="1">
      <c r="A103" s="63"/>
      <c r="B103" s="63" t="s">
        <v>124</v>
      </c>
      <c r="C103" s="194">
        <f>+C102+C101</f>
        <v>-1039</v>
      </c>
      <c r="D103" s="194">
        <f>+D102+D101</f>
        <v>-1375</v>
      </c>
    </row>
    <row r="104" s="64" customFormat="1" ht="13.5" thickTop="1"/>
    <row r="105" s="64" customFormat="1" ht="12.75">
      <c r="B105" s="173" t="s">
        <v>250</v>
      </c>
    </row>
    <row r="106" spans="2:6" s="64" customFormat="1" ht="14.25">
      <c r="B106" s="148"/>
      <c r="C106" s="389" t="s">
        <v>2</v>
      </c>
      <c r="D106" s="389"/>
      <c r="E106" s="389" t="s">
        <v>251</v>
      </c>
      <c r="F106" s="389"/>
    </row>
    <row r="107" spans="2:6" s="64" customFormat="1" ht="14.25">
      <c r="B107" s="148"/>
      <c r="C107" s="390" t="s">
        <v>298</v>
      </c>
      <c r="D107" s="390"/>
      <c r="E107" s="390" t="s">
        <v>298</v>
      </c>
      <c r="F107" s="390"/>
    </row>
    <row r="108" spans="2:6" s="64" customFormat="1" ht="14.25">
      <c r="B108" s="148"/>
      <c r="C108" s="179" t="str">
        <f>C87</f>
        <v>30-6-2011</v>
      </c>
      <c r="D108" s="179" t="str">
        <f>D87</f>
        <v>30-6-2010</v>
      </c>
      <c r="E108" s="179" t="str">
        <f>C108</f>
        <v>30-6-2011</v>
      </c>
      <c r="F108" s="180" t="str">
        <f>D108</f>
        <v>30-6-2010</v>
      </c>
    </row>
    <row r="109" spans="2:6" s="64" customFormat="1" ht="14.25">
      <c r="B109" s="148"/>
      <c r="C109" s="177" t="s">
        <v>252</v>
      </c>
      <c r="D109" s="178" t="s">
        <v>252</v>
      </c>
      <c r="E109" s="177" t="s">
        <v>252</v>
      </c>
      <c r="F109" s="178" t="s">
        <v>252</v>
      </c>
    </row>
    <row r="110" spans="2:6" s="64" customFormat="1" ht="7.5" customHeight="1">
      <c r="B110" s="148"/>
      <c r="C110" s="182"/>
      <c r="D110" s="183"/>
      <c r="E110" s="182"/>
      <c r="F110" s="183"/>
    </row>
    <row r="111" spans="2:6" s="64" customFormat="1" ht="12.75">
      <c r="B111" s="181" t="s">
        <v>253</v>
      </c>
      <c r="C111" s="196">
        <f>3974-136</f>
        <v>3838</v>
      </c>
      <c r="D111" s="196">
        <f>'p&amp;l'!H11-notessss!D112</f>
        <v>4234</v>
      </c>
      <c r="E111" s="196">
        <f>'bs'!F14-notessss!E112</f>
        <v>10862</v>
      </c>
      <c r="F111" s="196">
        <f>26455-F112</f>
        <v>16049</v>
      </c>
    </row>
    <row r="112" spans="2:6" s="64" customFormat="1" ht="12.75">
      <c r="B112" s="181" t="s">
        <v>254</v>
      </c>
      <c r="C112" s="196">
        <f>9785-412</f>
        <v>9373</v>
      </c>
      <c r="D112" s="196">
        <v>8977</v>
      </c>
      <c r="E112" s="196">
        <v>8608</v>
      </c>
      <c r="F112" s="196">
        <v>10406</v>
      </c>
    </row>
    <row r="113" spans="2:7" s="64" customFormat="1" ht="15" thickBot="1">
      <c r="B113" s="148"/>
      <c r="C113" s="194">
        <f>+C112+C111</f>
        <v>13211</v>
      </c>
      <c r="D113" s="194">
        <f>+D112+D111</f>
        <v>13211</v>
      </c>
      <c r="E113" s="194">
        <f>+E112+E111</f>
        <v>19470</v>
      </c>
      <c r="F113" s="194">
        <f>+F112+F111</f>
        <v>26455</v>
      </c>
      <c r="G113" s="171">
        <f>C113-'p&amp;l'!G11</f>
        <v>512</v>
      </c>
    </row>
    <row r="114" spans="2:6" s="64" customFormat="1" ht="7.5" customHeight="1" thickTop="1">
      <c r="B114" s="148"/>
      <c r="C114" s="182"/>
      <c r="D114" s="183"/>
      <c r="E114" s="182"/>
      <c r="F114" s="183"/>
    </row>
    <row r="115" spans="1:6" ht="15">
      <c r="A115" s="28" t="s">
        <v>74</v>
      </c>
      <c r="B115" s="65" t="s">
        <v>75</v>
      </c>
      <c r="C115" s="174"/>
      <c r="D115" s="175"/>
      <c r="E115" s="174"/>
      <c r="F115" s="176"/>
    </row>
    <row r="116" spans="2:6" s="64" customFormat="1" ht="7.5" customHeight="1">
      <c r="B116" s="148"/>
      <c r="C116" s="182"/>
      <c r="D116" s="183"/>
      <c r="E116" s="182"/>
      <c r="F116" s="183"/>
    </row>
    <row r="117" spans="1:6" ht="12.75">
      <c r="A117" s="27"/>
      <c r="B117" s="63" t="s">
        <v>255</v>
      </c>
      <c r="C117" s="64"/>
      <c r="D117" s="64"/>
      <c r="E117" s="64"/>
      <c r="F117" s="64"/>
    </row>
    <row r="118" spans="1:6" ht="12.75">
      <c r="A118" s="27"/>
      <c r="B118" s="63" t="s">
        <v>256</v>
      </c>
      <c r="C118" s="64"/>
      <c r="D118" s="64"/>
      <c r="E118" s="64"/>
      <c r="F118" s="64"/>
    </row>
    <row r="119" spans="1:5" ht="12.75">
      <c r="A119" s="27"/>
      <c r="B119" s="63"/>
      <c r="C119" s="64"/>
      <c r="D119" s="64"/>
      <c r="E119" s="64"/>
    </row>
    <row r="120" spans="1:6" ht="12.75">
      <c r="A120" s="28" t="s">
        <v>76</v>
      </c>
      <c r="B120" s="65" t="s">
        <v>77</v>
      </c>
      <c r="C120" s="64"/>
      <c r="D120" s="64"/>
      <c r="E120" s="64"/>
      <c r="F120" s="64"/>
    </row>
    <row r="121" spans="2:6" s="64" customFormat="1" ht="7.5" customHeight="1">
      <c r="B121" s="148"/>
      <c r="C121" s="182"/>
      <c r="D121" s="183"/>
      <c r="E121" s="182"/>
      <c r="F121" s="183"/>
    </row>
    <row r="122" spans="1:6" ht="12.75">
      <c r="A122" s="27"/>
      <c r="B122" s="63" t="s">
        <v>258</v>
      </c>
      <c r="C122" s="64"/>
      <c r="D122" s="64"/>
      <c r="E122" s="64"/>
      <c r="F122" s="64"/>
    </row>
    <row r="123" spans="1:6" ht="12.75">
      <c r="A123" s="27"/>
      <c r="B123" s="63" t="s">
        <v>257</v>
      </c>
      <c r="C123" s="64"/>
      <c r="D123" s="64"/>
      <c r="E123" s="64"/>
      <c r="F123" s="64"/>
    </row>
    <row r="125" spans="1:2" ht="12.75">
      <c r="A125" s="28" t="s">
        <v>78</v>
      </c>
      <c r="B125" s="184" t="s">
        <v>259</v>
      </c>
    </row>
    <row r="126" spans="2:6" s="64" customFormat="1" ht="7.5" customHeight="1">
      <c r="B126" s="148"/>
      <c r="C126" s="182"/>
      <c r="D126" s="183"/>
      <c r="E126" s="182"/>
      <c r="F126" s="183"/>
    </row>
    <row r="127" ht="12.75">
      <c r="B127" s="27" t="s">
        <v>260</v>
      </c>
    </row>
    <row r="129" spans="1:6" ht="12.75">
      <c r="A129" s="28" t="s">
        <v>80</v>
      </c>
      <c r="B129" s="65" t="s">
        <v>79</v>
      </c>
      <c r="C129" s="93"/>
      <c r="D129" s="64"/>
      <c r="E129" s="64"/>
      <c r="F129" s="64"/>
    </row>
    <row r="130" spans="2:6" s="64" customFormat="1" ht="7.5" customHeight="1">
      <c r="B130" s="148"/>
      <c r="C130" s="182"/>
      <c r="D130" s="183"/>
      <c r="E130" s="182"/>
      <c r="F130" s="183"/>
    </row>
    <row r="131" spans="1:6" ht="12.75">
      <c r="A131" s="27"/>
      <c r="B131" s="63" t="s">
        <v>262</v>
      </c>
      <c r="C131" s="64"/>
      <c r="D131" s="64"/>
      <c r="E131" s="64"/>
      <c r="F131" s="64"/>
    </row>
    <row r="132" spans="1:6" ht="12.75">
      <c r="A132" s="27"/>
      <c r="B132" s="78"/>
      <c r="C132" s="64"/>
      <c r="D132" s="64"/>
      <c r="E132" s="64"/>
      <c r="F132" s="64"/>
    </row>
    <row r="133" spans="1:6" ht="12.75">
      <c r="A133" s="28" t="s">
        <v>261</v>
      </c>
      <c r="B133" s="65" t="s">
        <v>81</v>
      </c>
      <c r="C133" s="64"/>
      <c r="D133" s="64"/>
      <c r="E133" s="64"/>
      <c r="F133" s="64"/>
    </row>
    <row r="134" spans="2:6" s="64" customFormat="1" ht="7.5" customHeight="1">
      <c r="B134" s="148"/>
      <c r="C134" s="182"/>
      <c r="D134" s="183"/>
      <c r="E134" s="182"/>
      <c r="F134" s="183"/>
    </row>
    <row r="135" spans="1:6" ht="12.75">
      <c r="A135" s="27"/>
      <c r="B135" s="63" t="s">
        <v>304</v>
      </c>
      <c r="C135" s="66"/>
      <c r="D135" s="66"/>
      <c r="E135" s="66"/>
      <c r="F135" s="64"/>
    </row>
    <row r="136" spans="1:6" ht="12.75">
      <c r="A136" s="27"/>
      <c r="B136" s="63"/>
      <c r="C136" s="66"/>
      <c r="D136" s="66"/>
      <c r="E136" s="66"/>
      <c r="F136" s="64"/>
    </row>
    <row r="137" spans="1:6" ht="12.75">
      <c r="A137" s="27"/>
      <c r="B137" s="63" t="s">
        <v>1</v>
      </c>
      <c r="C137" s="64"/>
      <c r="D137" s="64"/>
      <c r="E137" s="64"/>
      <c r="F137" s="47" t="s">
        <v>293</v>
      </c>
    </row>
    <row r="139" spans="1:6" ht="18.75">
      <c r="A139" s="17" t="s">
        <v>86</v>
      </c>
      <c r="B139" s="65"/>
      <c r="C139" s="93"/>
      <c r="D139" s="93"/>
      <c r="E139" s="64"/>
      <c r="F139" s="64"/>
    </row>
    <row r="140" spans="1:6" ht="18.75">
      <c r="A140" s="17" t="s">
        <v>87</v>
      </c>
      <c r="B140" s="64"/>
      <c r="C140" s="93"/>
      <c r="D140" s="93"/>
      <c r="E140" s="64"/>
      <c r="F140" s="64"/>
    </row>
    <row r="141" spans="1:6" ht="12.75">
      <c r="A141" s="27"/>
      <c r="B141" s="63"/>
      <c r="C141" s="64" t="s">
        <v>1</v>
      </c>
      <c r="D141" s="64"/>
      <c r="E141" s="64"/>
      <c r="F141" s="64"/>
    </row>
    <row r="142" spans="1:6" ht="12.75">
      <c r="A142" s="65" t="s">
        <v>32</v>
      </c>
      <c r="B142" s="65" t="s">
        <v>90</v>
      </c>
      <c r="C142" s="80"/>
      <c r="D142" s="93"/>
      <c r="E142" s="64"/>
      <c r="F142" s="64"/>
    </row>
    <row r="143" spans="1:8" ht="9.75" customHeight="1">
      <c r="A143" s="62"/>
      <c r="B143" s="81"/>
      <c r="C143" s="82"/>
      <c r="D143" s="64"/>
      <c r="E143" s="64"/>
      <c r="F143" s="64"/>
      <c r="H143" t="s">
        <v>1</v>
      </c>
    </row>
    <row r="144" spans="1:10" ht="12.75">
      <c r="A144" s="27"/>
      <c r="B144" s="185" t="s">
        <v>263</v>
      </c>
      <c r="C144" s="186"/>
      <c r="D144" s="186"/>
      <c r="E144" s="186"/>
      <c r="F144" s="186"/>
      <c r="H144" s="101">
        <v>13211</v>
      </c>
      <c r="I144" s="101">
        <v>12258</v>
      </c>
      <c r="J144" s="114">
        <f>H144/I144-1</f>
        <v>0.07774514602708438</v>
      </c>
    </row>
    <row r="145" spans="1:9" ht="12.75">
      <c r="A145" s="27"/>
      <c r="B145" s="185" t="s">
        <v>264</v>
      </c>
      <c r="C145" s="186"/>
      <c r="D145" s="186"/>
      <c r="E145" s="186"/>
      <c r="F145" s="186"/>
      <c r="H145" s="101">
        <v>-1039</v>
      </c>
      <c r="I145" s="101">
        <v>-1375</v>
      </c>
    </row>
    <row r="146" spans="1:8" ht="9.75" customHeight="1">
      <c r="A146" s="62"/>
      <c r="B146" s="197"/>
      <c r="C146" s="198"/>
      <c r="D146" s="186"/>
      <c r="E146" s="186"/>
      <c r="F146" s="186"/>
      <c r="H146" t="s">
        <v>1</v>
      </c>
    </row>
    <row r="147" spans="1:9" ht="12.75">
      <c r="A147" s="27"/>
      <c r="B147" s="185" t="s">
        <v>265</v>
      </c>
      <c r="C147" s="186"/>
      <c r="D147" s="186"/>
      <c r="E147" s="186"/>
      <c r="F147" s="186"/>
      <c r="H147" s="101"/>
      <c r="I147" s="101"/>
    </row>
    <row r="148" spans="1:9" ht="12.75">
      <c r="A148" s="27"/>
      <c r="B148" s="185" t="s">
        <v>266</v>
      </c>
      <c r="C148" s="186"/>
      <c r="D148" s="186"/>
      <c r="E148" s="186"/>
      <c r="F148" s="186"/>
      <c r="H148" s="101"/>
      <c r="I148" s="101"/>
    </row>
    <row r="149" spans="1:9" ht="12.75">
      <c r="A149" s="27"/>
      <c r="B149" s="63"/>
      <c r="C149" s="64"/>
      <c r="D149" s="64"/>
      <c r="E149" s="64"/>
      <c r="F149" s="64"/>
      <c r="H149" s="101"/>
      <c r="I149" s="101"/>
    </row>
    <row r="150" spans="1:9" ht="12.75">
      <c r="A150" s="28" t="s">
        <v>33</v>
      </c>
      <c r="B150" s="65" t="s">
        <v>61</v>
      </c>
      <c r="C150" s="64"/>
      <c r="D150" s="64"/>
      <c r="E150" s="64"/>
      <c r="F150" s="64"/>
      <c r="H150" s="101"/>
      <c r="I150" s="101"/>
    </row>
    <row r="151" spans="1:8" ht="9.75" customHeight="1">
      <c r="A151" s="62"/>
      <c r="B151" s="81"/>
      <c r="C151" s="82"/>
      <c r="D151" s="64"/>
      <c r="E151" s="64"/>
      <c r="F151" s="64"/>
      <c r="H151" t="s">
        <v>1</v>
      </c>
    </row>
    <row r="152" spans="1:11" ht="12.75">
      <c r="A152" s="27"/>
      <c r="B152" s="185" t="s">
        <v>267</v>
      </c>
      <c r="C152" s="186"/>
      <c r="D152" s="186"/>
      <c r="E152" s="188"/>
      <c r="F152" s="188"/>
      <c r="H152" s="101"/>
      <c r="I152" s="101">
        <v>12086</v>
      </c>
      <c r="K152" s="187">
        <f>H144/I152-1</f>
        <v>0.0930829058414695</v>
      </c>
    </row>
    <row r="153" spans="1:11" ht="12.75">
      <c r="A153" s="27"/>
      <c r="B153" s="185" t="s">
        <v>268</v>
      </c>
      <c r="C153" s="186"/>
      <c r="D153" s="186"/>
      <c r="E153" s="188"/>
      <c r="F153" s="188"/>
      <c r="H153" s="101"/>
      <c r="I153" s="101">
        <v>-784</v>
      </c>
      <c r="K153" s="114">
        <f>H145/I153-1</f>
        <v>0.3252551020408163</v>
      </c>
    </row>
    <row r="154" spans="1:9" ht="12.75">
      <c r="A154" s="27"/>
      <c r="B154" s="63"/>
      <c r="C154" s="64"/>
      <c r="D154" s="64"/>
      <c r="E154" s="83"/>
      <c r="F154" s="83"/>
      <c r="H154" s="101"/>
      <c r="I154" s="101"/>
    </row>
    <row r="155" spans="1:9" ht="12.75">
      <c r="A155" s="28" t="s">
        <v>35</v>
      </c>
      <c r="B155" s="65" t="s">
        <v>102</v>
      </c>
      <c r="C155" s="64"/>
      <c r="D155" s="64" t="s">
        <v>1</v>
      </c>
      <c r="E155" s="83"/>
      <c r="F155" s="64"/>
      <c r="H155" s="101"/>
      <c r="I155" s="101"/>
    </row>
    <row r="156" spans="1:8" ht="9.75" customHeight="1">
      <c r="A156" s="62"/>
      <c r="B156" s="81"/>
      <c r="C156" s="82"/>
      <c r="D156" s="64"/>
      <c r="E156" s="64"/>
      <c r="F156" s="64"/>
      <c r="H156" t="s">
        <v>1</v>
      </c>
    </row>
    <row r="157" spans="1:9" ht="12.75">
      <c r="A157" s="27"/>
      <c r="B157" s="185" t="s">
        <v>270</v>
      </c>
      <c r="C157" s="186"/>
      <c r="D157" s="186"/>
      <c r="E157" s="186"/>
      <c r="F157" s="186"/>
      <c r="H157" s="101"/>
      <c r="I157" s="101"/>
    </row>
    <row r="158" spans="1:9" ht="12.75">
      <c r="A158" s="27"/>
      <c r="B158" s="185" t="s">
        <v>269</v>
      </c>
      <c r="C158" s="186"/>
      <c r="D158" s="186"/>
      <c r="E158" s="186"/>
      <c r="F158" s="186"/>
      <c r="H158" s="101"/>
      <c r="I158" s="101"/>
    </row>
    <row r="159" spans="1:9" ht="12.75">
      <c r="A159" s="27"/>
      <c r="B159" s="63"/>
      <c r="C159" s="64"/>
      <c r="D159" s="64"/>
      <c r="E159" s="64"/>
      <c r="F159" s="64"/>
      <c r="H159" s="101"/>
      <c r="I159" s="101"/>
    </row>
    <row r="160" spans="1:9" ht="15" customHeight="1">
      <c r="A160" s="28" t="s">
        <v>34</v>
      </c>
      <c r="B160" s="65" t="s">
        <v>36</v>
      </c>
      <c r="C160" s="64"/>
      <c r="D160" s="64"/>
      <c r="E160" s="64"/>
      <c r="F160" s="64"/>
      <c r="H160" s="101"/>
      <c r="I160" s="101"/>
    </row>
    <row r="161" spans="1:8" ht="9.75" customHeight="1">
      <c r="A161" s="62"/>
      <c r="B161" s="81"/>
      <c r="C161" s="82"/>
      <c r="D161" s="64"/>
      <c r="E161" s="64"/>
      <c r="F161" s="64"/>
      <c r="H161" t="s">
        <v>1</v>
      </c>
    </row>
    <row r="162" spans="1:6" ht="12.75">
      <c r="A162" s="27"/>
      <c r="B162" s="63" t="s">
        <v>99</v>
      </c>
      <c r="C162" s="64"/>
      <c r="D162" s="64"/>
      <c r="E162" s="64"/>
      <c r="F162" s="64"/>
    </row>
    <row r="163" spans="1:6" ht="12.75" customHeight="1">
      <c r="A163" s="27"/>
      <c r="B163" s="63"/>
      <c r="C163" s="64"/>
      <c r="D163" s="64"/>
      <c r="E163" s="64"/>
      <c r="F163" s="64"/>
    </row>
    <row r="164" spans="1:6" ht="12.75">
      <c r="A164" s="28" t="s">
        <v>37</v>
      </c>
      <c r="B164" s="65" t="s">
        <v>95</v>
      </c>
      <c r="C164" s="79" t="s">
        <v>1</v>
      </c>
      <c r="E164" s="66"/>
      <c r="F164" s="66"/>
    </row>
    <row r="165" spans="1:6" ht="12.75">
      <c r="A165" s="27"/>
      <c r="B165" s="63"/>
      <c r="C165" s="79"/>
      <c r="E165" s="79" t="s">
        <v>278</v>
      </c>
      <c r="F165" s="66"/>
    </row>
    <row r="166" spans="1:8" ht="12.75">
      <c r="A166" s="27"/>
      <c r="B166" s="63"/>
      <c r="C166" s="79" t="s">
        <v>276</v>
      </c>
      <c r="E166" s="79" t="s">
        <v>277</v>
      </c>
      <c r="F166" s="66"/>
      <c r="H166" t="s">
        <v>92</v>
      </c>
    </row>
    <row r="167" spans="1:6" ht="12.75">
      <c r="A167" s="27"/>
      <c r="B167" s="63"/>
      <c r="C167" s="130" t="s">
        <v>297</v>
      </c>
      <c r="E167" s="130" t="s">
        <v>299</v>
      </c>
      <c r="F167" s="66"/>
    </row>
    <row r="168" spans="1:6" ht="12.75">
      <c r="A168" s="27"/>
      <c r="B168" s="63"/>
      <c r="C168" s="76" t="s">
        <v>9</v>
      </c>
      <c r="E168" s="76" t="s">
        <v>9</v>
      </c>
      <c r="F168" s="66"/>
    </row>
    <row r="169" spans="1:6" ht="12.75">
      <c r="A169" s="27"/>
      <c r="B169" s="63" t="s">
        <v>194</v>
      </c>
      <c r="C169" s="199">
        <v>0</v>
      </c>
      <c r="D169" s="186"/>
      <c r="E169" s="200">
        <v>0</v>
      </c>
      <c r="F169" s="66"/>
    </row>
    <row r="170" spans="1:6" ht="12.75">
      <c r="A170" s="27"/>
      <c r="B170" s="63" t="s">
        <v>195</v>
      </c>
      <c r="C170" s="199">
        <v>0</v>
      </c>
      <c r="D170" s="186"/>
      <c r="E170" s="201">
        <v>0</v>
      </c>
      <c r="F170" s="66"/>
    </row>
    <row r="171" spans="1:6" ht="13.5" thickBot="1">
      <c r="A171" s="27"/>
      <c r="B171" s="63"/>
      <c r="C171" s="202">
        <f>SUM(C171:C171)</f>
        <v>0</v>
      </c>
      <c r="D171" s="186"/>
      <c r="E171" s="203">
        <f>SUM(E171:E171)</f>
        <v>0</v>
      </c>
      <c r="F171" s="66"/>
    </row>
    <row r="172" spans="1:6" ht="13.5" thickTop="1">
      <c r="A172" s="27"/>
      <c r="B172" s="63" t="s">
        <v>1</v>
      </c>
      <c r="E172" s="66"/>
      <c r="F172" s="66"/>
    </row>
    <row r="173" spans="1:6" ht="12.75">
      <c r="A173" s="28" t="s">
        <v>38</v>
      </c>
      <c r="B173" s="65" t="s">
        <v>39</v>
      </c>
      <c r="C173" s="66"/>
      <c r="D173" s="66"/>
      <c r="E173" s="66"/>
      <c r="F173" s="66"/>
    </row>
    <row r="174" spans="1:8" ht="9.75" customHeight="1">
      <c r="A174" s="62"/>
      <c r="B174" s="81"/>
      <c r="C174" s="82"/>
      <c r="D174" s="64"/>
      <c r="E174" s="64"/>
      <c r="F174" s="64"/>
      <c r="H174" t="s">
        <v>1</v>
      </c>
    </row>
    <row r="175" spans="1:6" ht="12.75">
      <c r="A175" s="27"/>
      <c r="B175" s="63" t="s">
        <v>272</v>
      </c>
      <c r="C175" s="66"/>
      <c r="D175" s="66"/>
      <c r="E175" s="66"/>
      <c r="F175" s="66"/>
    </row>
    <row r="176" spans="2:5" ht="12.75">
      <c r="B176" s="64"/>
      <c r="C176" s="63"/>
      <c r="D176" s="63"/>
      <c r="E176" s="64"/>
    </row>
    <row r="177" spans="1:6" ht="12.75">
      <c r="A177" s="28" t="s">
        <v>40</v>
      </c>
      <c r="B177" s="65" t="s">
        <v>101</v>
      </c>
      <c r="C177" s="66" t="s">
        <v>1</v>
      </c>
      <c r="D177" s="66"/>
      <c r="E177" s="66"/>
      <c r="F177" s="66"/>
    </row>
    <row r="178" spans="1:8" ht="9.75" customHeight="1">
      <c r="A178" s="62"/>
      <c r="B178" s="81"/>
      <c r="C178" s="82"/>
      <c r="D178" s="64"/>
      <c r="E178" s="64"/>
      <c r="F178" s="64"/>
      <c r="H178" t="s">
        <v>1</v>
      </c>
    </row>
    <row r="179" spans="1:6" ht="12.75">
      <c r="A179" s="27"/>
      <c r="B179" s="27" t="s">
        <v>271</v>
      </c>
      <c r="C179" s="94"/>
      <c r="D179" s="94"/>
      <c r="E179" s="94"/>
      <c r="F179" s="94"/>
    </row>
    <row r="180" spans="1:6" ht="12.75">
      <c r="A180" s="27"/>
      <c r="B180" s="27"/>
      <c r="C180" s="94"/>
      <c r="D180" s="94"/>
      <c r="E180" s="94"/>
      <c r="F180" s="94"/>
    </row>
    <row r="181" spans="1:6" ht="12.75">
      <c r="A181" s="28" t="s">
        <v>41</v>
      </c>
      <c r="B181" s="28" t="s">
        <v>204</v>
      </c>
      <c r="C181" s="94"/>
      <c r="D181" s="94"/>
      <c r="E181" s="94"/>
      <c r="F181" s="94"/>
    </row>
    <row r="182" spans="1:8" ht="9.75" customHeight="1">
      <c r="A182" s="62"/>
      <c r="B182" s="81"/>
      <c r="C182" s="82"/>
      <c r="D182" s="64"/>
      <c r="E182" s="64"/>
      <c r="F182" s="64"/>
      <c r="H182" t="s">
        <v>1</v>
      </c>
    </row>
    <row r="183" spans="1:6" ht="12.75">
      <c r="A183" s="27"/>
      <c r="B183" s="27" t="s">
        <v>182</v>
      </c>
      <c r="C183" s="94"/>
      <c r="D183" s="94"/>
      <c r="E183" s="94"/>
      <c r="F183" s="94"/>
    </row>
    <row r="184" spans="1:6" ht="12.75">
      <c r="A184" s="27"/>
      <c r="B184" s="27"/>
      <c r="C184" s="94"/>
      <c r="D184" s="94"/>
      <c r="E184" s="94"/>
      <c r="F184" s="94"/>
    </row>
    <row r="185" spans="1:6" ht="12.75">
      <c r="A185" s="28" t="s">
        <v>42</v>
      </c>
      <c r="B185" s="65" t="s">
        <v>43</v>
      </c>
      <c r="C185" s="19"/>
      <c r="D185" s="94"/>
      <c r="E185" s="94"/>
      <c r="F185" s="94"/>
    </row>
    <row r="186" spans="1:8" ht="9.75" customHeight="1">
      <c r="A186" s="62"/>
      <c r="B186" s="81"/>
      <c r="C186" s="82"/>
      <c r="D186" s="64"/>
      <c r="E186" s="64"/>
      <c r="F186" s="64"/>
      <c r="H186" t="s">
        <v>1</v>
      </c>
    </row>
    <row r="187" spans="1:6" ht="12.75">
      <c r="A187" s="27"/>
      <c r="B187" s="27" t="s">
        <v>305</v>
      </c>
      <c r="C187" s="95"/>
      <c r="E187" s="95"/>
      <c r="F187" s="94"/>
    </row>
    <row r="188" spans="1:6" ht="12.75">
      <c r="A188" s="27"/>
      <c r="B188" s="27"/>
      <c r="C188" s="391" t="s">
        <v>273</v>
      </c>
      <c r="D188" s="391"/>
      <c r="F188" s="30" t="s">
        <v>8</v>
      </c>
    </row>
    <row r="189" spans="1:6" ht="12.75">
      <c r="A189" s="27"/>
      <c r="B189" s="27"/>
      <c r="C189" s="30" t="s">
        <v>44</v>
      </c>
      <c r="D189" s="30" t="s">
        <v>46</v>
      </c>
      <c r="F189" s="30" t="s">
        <v>47</v>
      </c>
    </row>
    <row r="190" spans="1:8" ht="13.5" thickBot="1">
      <c r="A190" s="27"/>
      <c r="B190" s="27"/>
      <c r="C190" s="44" t="s">
        <v>9</v>
      </c>
      <c r="D190" s="44" t="s">
        <v>9</v>
      </c>
      <c r="F190" s="44" t="s">
        <v>9</v>
      </c>
      <c r="H190" s="46"/>
    </row>
    <row r="191" spans="1:6" ht="12.75">
      <c r="A191" s="27"/>
      <c r="B191" s="28" t="s">
        <v>67</v>
      </c>
      <c r="C191" s="27"/>
      <c r="D191" s="27"/>
      <c r="F191" s="27"/>
    </row>
    <row r="192" spans="1:7" ht="12.75">
      <c r="A192" s="27"/>
      <c r="B192" s="27" t="s">
        <v>89</v>
      </c>
      <c r="C192" s="195">
        <v>459</v>
      </c>
      <c r="D192" s="195">
        <v>11382</v>
      </c>
      <c r="E192" s="204"/>
      <c r="F192" s="195">
        <f>SUM(C192:D192)</f>
        <v>11841</v>
      </c>
      <c r="G192" s="77"/>
    </row>
    <row r="193" spans="1:7" ht="12.75">
      <c r="A193" s="27"/>
      <c r="B193" s="27" t="s">
        <v>275</v>
      </c>
      <c r="C193" s="195">
        <v>0</v>
      </c>
      <c r="D193" s="195">
        <v>2500</v>
      </c>
      <c r="E193" s="204"/>
      <c r="F193" s="195">
        <f>SUM(C193:D193)</f>
        <v>2500</v>
      </c>
      <c r="G193" s="77"/>
    </row>
    <row r="194" spans="1:7" ht="12.75">
      <c r="A194" s="27"/>
      <c r="B194" s="27" t="s">
        <v>274</v>
      </c>
      <c r="C194" s="195">
        <v>310</v>
      </c>
      <c r="D194" s="195">
        <v>0</v>
      </c>
      <c r="E194" s="204"/>
      <c r="F194" s="195">
        <f>SUM(C194:D194)</f>
        <v>310</v>
      </c>
      <c r="G194" s="64"/>
    </row>
    <row r="195" spans="1:7" ht="12.75">
      <c r="A195" s="27"/>
      <c r="B195" s="27" t="s">
        <v>196</v>
      </c>
      <c r="C195" s="195">
        <v>1653</v>
      </c>
      <c r="D195" s="195">
        <v>0</v>
      </c>
      <c r="E195" s="204"/>
      <c r="F195" s="195">
        <f>SUM(C195:D195)</f>
        <v>1653</v>
      </c>
      <c r="G195" s="64"/>
    </row>
    <row r="196" spans="1:7" ht="12.75">
      <c r="A196" s="27"/>
      <c r="B196" s="28" t="s">
        <v>48</v>
      </c>
      <c r="C196" s="205">
        <f>SUM(C192:C195)</f>
        <v>2422</v>
      </c>
      <c r="D196" s="205">
        <f>SUM(D192:D195)</f>
        <v>13882</v>
      </c>
      <c r="E196" s="204"/>
      <c r="F196" s="205">
        <f>SUM(F192:F195)</f>
        <v>16304</v>
      </c>
      <c r="G196" s="189">
        <f>F196-'bs'!F42</f>
        <v>-2373</v>
      </c>
    </row>
    <row r="197" spans="1:7" ht="12.75">
      <c r="A197" s="27"/>
      <c r="B197" s="27"/>
      <c r="C197" s="195"/>
      <c r="D197" s="195"/>
      <c r="E197" s="204"/>
      <c r="F197" s="195"/>
      <c r="G197" s="64"/>
    </row>
    <row r="198" spans="1:7" ht="12.75">
      <c r="A198" s="27"/>
      <c r="B198" s="28" t="s">
        <v>49</v>
      </c>
      <c r="C198" s="195"/>
      <c r="D198" s="195"/>
      <c r="E198" s="204"/>
      <c r="F198" s="195"/>
      <c r="G198" s="64"/>
    </row>
    <row r="199" spans="1:7" ht="12.75">
      <c r="A199" s="27"/>
      <c r="B199" s="27" t="s">
        <v>50</v>
      </c>
      <c r="C199" s="195">
        <v>309</v>
      </c>
      <c r="D199" s="195">
        <v>0</v>
      </c>
      <c r="E199" s="204"/>
      <c r="F199" s="195">
        <f>SUM(C199:D199)</f>
        <v>309</v>
      </c>
      <c r="G199" s="64"/>
    </row>
    <row r="200" spans="1:9" ht="12.75">
      <c r="A200" s="27"/>
      <c r="B200" s="27" t="s">
        <v>197</v>
      </c>
      <c r="C200" s="195">
        <v>10655</v>
      </c>
      <c r="D200" s="195">
        <v>0</v>
      </c>
      <c r="E200" s="204"/>
      <c r="F200" s="195">
        <f>SUM(C200:D200)</f>
        <v>10655</v>
      </c>
      <c r="G200" s="77"/>
      <c r="I200" t="s">
        <v>1</v>
      </c>
    </row>
    <row r="201" spans="1:7" ht="12.75">
      <c r="A201" s="27"/>
      <c r="B201" s="28" t="s">
        <v>48</v>
      </c>
      <c r="C201" s="205">
        <f>+C200+C199</f>
        <v>10964</v>
      </c>
      <c r="D201" s="205">
        <f>+D200+D199</f>
        <v>0</v>
      </c>
      <c r="E201" s="204"/>
      <c r="F201" s="205">
        <f>+F200+F199</f>
        <v>10964</v>
      </c>
      <c r="G201" s="189">
        <f>F201-'bs'!F36</f>
        <v>3236</v>
      </c>
    </row>
    <row r="202" spans="1:7" ht="12.75">
      <c r="A202" s="27"/>
      <c r="B202" s="27"/>
      <c r="C202" s="195"/>
      <c r="D202" s="195"/>
      <c r="E202" s="204"/>
      <c r="F202" s="195"/>
      <c r="G202" s="64"/>
    </row>
    <row r="203" spans="1:7" ht="13.5" thickBot="1">
      <c r="A203" s="27"/>
      <c r="B203" s="28" t="s">
        <v>51</v>
      </c>
      <c r="C203" s="206">
        <f>+C201+C196</f>
        <v>13386</v>
      </c>
      <c r="D203" s="206">
        <f>+D201+D196</f>
        <v>13882</v>
      </c>
      <c r="E203" s="204"/>
      <c r="F203" s="206">
        <f>+F201+F196</f>
        <v>27268</v>
      </c>
      <c r="G203" s="64"/>
    </row>
    <row r="205" spans="1:6" ht="12.75">
      <c r="A205" s="27"/>
      <c r="B205" s="84"/>
      <c r="C205" s="85"/>
      <c r="D205" s="66"/>
      <c r="E205" s="66"/>
      <c r="F205" s="106" t="s">
        <v>294</v>
      </c>
    </row>
    <row r="206" spans="1:6" ht="12.75">
      <c r="A206" s="27"/>
      <c r="B206" s="84"/>
      <c r="C206" s="85"/>
      <c r="D206" s="66"/>
      <c r="E206" s="66"/>
      <c r="F206" s="106"/>
    </row>
    <row r="207" spans="1:6" ht="12.75">
      <c r="A207" s="28" t="s">
        <v>52</v>
      </c>
      <c r="B207" s="28" t="s">
        <v>53</v>
      </c>
      <c r="C207" s="28"/>
      <c r="D207" s="27"/>
      <c r="E207" s="27"/>
      <c r="F207" s="27"/>
    </row>
    <row r="208" spans="1:9" ht="15.75">
      <c r="A208" s="27"/>
      <c r="B208" s="27"/>
      <c r="C208" s="27"/>
      <c r="D208" s="27"/>
      <c r="E208" s="27"/>
      <c r="F208" s="27"/>
      <c r="I208" s="29"/>
    </row>
    <row r="209" spans="1:9" ht="12.75">
      <c r="A209" s="27"/>
      <c r="B209" s="27" t="s">
        <v>91</v>
      </c>
      <c r="C209" s="27"/>
      <c r="D209" s="27"/>
      <c r="E209" s="27"/>
      <c r="F209" s="27"/>
      <c r="I209" s="46"/>
    </row>
    <row r="210" spans="1:9" ht="12.75">
      <c r="A210" s="27"/>
      <c r="B210" s="27"/>
      <c r="C210" s="27"/>
      <c r="D210" s="27"/>
      <c r="E210" s="27"/>
      <c r="F210" s="27"/>
      <c r="I210" s="46"/>
    </row>
    <row r="211" spans="1:9" ht="15.75">
      <c r="A211" s="28" t="s">
        <v>54</v>
      </c>
      <c r="B211" s="28" t="s">
        <v>55</v>
      </c>
      <c r="C211" s="27"/>
      <c r="D211" s="27"/>
      <c r="E211" s="27"/>
      <c r="F211" s="27"/>
      <c r="I211" s="29"/>
    </row>
    <row r="212" spans="1:9" ht="15.75">
      <c r="A212" s="27"/>
      <c r="B212" s="27"/>
      <c r="C212" s="27"/>
      <c r="D212" s="27"/>
      <c r="E212" s="27"/>
      <c r="F212" s="27"/>
      <c r="I212" s="29"/>
    </row>
    <row r="213" spans="1:9" ht="15.75">
      <c r="A213" s="27"/>
      <c r="B213" s="27" t="s">
        <v>56</v>
      </c>
      <c r="C213" s="27"/>
      <c r="D213" s="27"/>
      <c r="E213" s="27"/>
      <c r="F213" s="27"/>
      <c r="I213" s="29"/>
    </row>
    <row r="214" spans="1:9" ht="15.75">
      <c r="A214" s="27"/>
      <c r="B214" s="27"/>
      <c r="C214" s="27"/>
      <c r="D214" s="27"/>
      <c r="E214" s="27"/>
      <c r="F214" s="27"/>
      <c r="I214" s="29"/>
    </row>
    <row r="215" spans="1:6" ht="12.75">
      <c r="A215" s="28" t="s">
        <v>57</v>
      </c>
      <c r="B215" s="28" t="s">
        <v>85</v>
      </c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 t="s">
        <v>279</v>
      </c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8" t="s">
        <v>58</v>
      </c>
      <c r="B219" s="28" t="s">
        <v>280</v>
      </c>
      <c r="C219" s="27"/>
      <c r="D219" s="27"/>
      <c r="E219" s="27"/>
      <c r="F219" s="27"/>
    </row>
    <row r="220" spans="1:6" ht="12.75">
      <c r="A220" s="28"/>
      <c r="B220" s="28"/>
      <c r="C220" s="27"/>
      <c r="D220" s="27"/>
      <c r="E220" s="27"/>
      <c r="F220" s="27"/>
    </row>
    <row r="221" spans="1:6" ht="12.75">
      <c r="A221" s="28"/>
      <c r="B221" s="28" t="s">
        <v>201</v>
      </c>
      <c r="C221" s="27"/>
      <c r="D221" s="27"/>
      <c r="E221" s="27"/>
      <c r="F221" s="27"/>
    </row>
    <row r="222" spans="1:6" ht="12.75">
      <c r="A222" s="28"/>
      <c r="B222" s="28"/>
      <c r="C222" s="27"/>
      <c r="D222" s="27"/>
      <c r="E222" s="27"/>
      <c r="F222" s="27"/>
    </row>
    <row r="223" spans="1:6" ht="12.75">
      <c r="A223" s="28"/>
      <c r="B223" s="380" t="s">
        <v>281</v>
      </c>
      <c r="C223" s="380"/>
      <c r="D223" s="380"/>
      <c r="E223" s="380"/>
      <c r="F223" s="380"/>
    </row>
    <row r="224" spans="1:6" ht="12.75">
      <c r="A224" s="28"/>
      <c r="B224" s="96" t="s">
        <v>282</v>
      </c>
      <c r="C224" s="96"/>
      <c r="D224" s="96"/>
      <c r="E224" s="96"/>
      <c r="F224" s="96"/>
    </row>
    <row r="225" spans="1:6" ht="12.75">
      <c r="A225" s="28"/>
      <c r="B225" s="96"/>
      <c r="C225" s="96"/>
      <c r="D225" s="96"/>
      <c r="E225" s="96"/>
      <c r="F225" s="96"/>
    </row>
    <row r="226" spans="1:6" ht="12.75">
      <c r="A226" s="27"/>
      <c r="B226" s="27"/>
      <c r="C226" s="393" t="s">
        <v>206</v>
      </c>
      <c r="D226" s="393"/>
      <c r="E226" s="393" t="s">
        <v>207</v>
      </c>
      <c r="F226" s="393"/>
    </row>
    <row r="227" spans="1:6" ht="12.75">
      <c r="A227" s="27"/>
      <c r="C227" s="391" t="s">
        <v>298</v>
      </c>
      <c r="D227" s="391"/>
      <c r="E227" s="391" t="s">
        <v>298</v>
      </c>
      <c r="F227" s="391"/>
    </row>
    <row r="228" spans="1:6" ht="13.5" thickBot="1">
      <c r="A228" s="27"/>
      <c r="B228" s="27"/>
      <c r="C228" s="61" t="str">
        <f>C108</f>
        <v>30-6-2011</v>
      </c>
      <c r="D228" s="61" t="str">
        <f>D108</f>
        <v>30-6-2010</v>
      </c>
      <c r="E228" s="61" t="str">
        <f>E108</f>
        <v>30-6-2011</v>
      </c>
      <c r="F228" s="61" t="str">
        <f>F108</f>
        <v>30-6-2010</v>
      </c>
    </row>
    <row r="229" spans="1:6" ht="12.75">
      <c r="A229" s="27"/>
      <c r="B229" s="27"/>
      <c r="C229" s="60" t="s">
        <v>94</v>
      </c>
      <c r="D229" s="60" t="s">
        <v>94</v>
      </c>
      <c r="E229" s="60" t="s">
        <v>94</v>
      </c>
      <c r="F229" s="60" t="s">
        <v>9</v>
      </c>
    </row>
    <row r="230" spans="1:6" ht="12.75">
      <c r="A230" s="27"/>
      <c r="B230" s="27" t="s">
        <v>200</v>
      </c>
      <c r="C230" s="27"/>
      <c r="D230" s="27"/>
      <c r="E230" s="27"/>
      <c r="F230" s="27"/>
    </row>
    <row r="231" spans="1:6" ht="13.5" thickBot="1">
      <c r="A231" s="27"/>
      <c r="B231" s="27" t="s">
        <v>283</v>
      </c>
      <c r="C231" s="207">
        <f>'p&amp;l'!D31</f>
        <v>-113</v>
      </c>
      <c r="D231" s="207">
        <f>'p&amp;l'!E31</f>
        <v>-1039</v>
      </c>
      <c r="E231" s="207">
        <f>'p&amp;l'!G31</f>
        <v>-113</v>
      </c>
      <c r="F231" s="207">
        <f>'p&amp;l'!H31</f>
        <v>-1039</v>
      </c>
    </row>
    <row r="232" spans="1:6" ht="13.5" thickTop="1">
      <c r="A232" s="27"/>
      <c r="B232" s="27"/>
      <c r="C232" s="208"/>
      <c r="D232" s="208"/>
      <c r="E232" s="208" t="s">
        <v>1</v>
      </c>
      <c r="F232" s="208"/>
    </row>
    <row r="233" spans="1:6" ht="12.75">
      <c r="A233" s="27"/>
      <c r="B233" s="27" t="s">
        <v>84</v>
      </c>
      <c r="C233" s="186"/>
      <c r="D233" s="186"/>
      <c r="E233" s="186"/>
      <c r="F233" s="186"/>
    </row>
    <row r="234" spans="1:6" ht="13.5" thickBot="1">
      <c r="A234" s="27"/>
      <c r="B234" s="27" t="s">
        <v>199</v>
      </c>
      <c r="C234" s="209">
        <v>94376</v>
      </c>
      <c r="D234" s="209">
        <v>89872</v>
      </c>
      <c r="E234" s="209">
        <v>94376</v>
      </c>
      <c r="F234" s="207">
        <v>89872</v>
      </c>
    </row>
    <row r="235" spans="1:6" ht="13.5" thickTop="1">
      <c r="A235" s="27"/>
      <c r="B235" s="27" t="s">
        <v>1</v>
      </c>
      <c r="C235" s="210" t="s">
        <v>1</v>
      </c>
      <c r="D235" s="210" t="s">
        <v>1</v>
      </c>
      <c r="E235" s="210" t="s">
        <v>1</v>
      </c>
      <c r="F235" s="210" t="s">
        <v>1</v>
      </c>
    </row>
    <row r="236" spans="1:6" ht="13.5" thickBot="1">
      <c r="A236" s="27"/>
      <c r="B236" s="27" t="s">
        <v>201</v>
      </c>
      <c r="C236" s="211">
        <f>+C231/C234*100</f>
        <v>-0.11973383063490718</v>
      </c>
      <c r="D236" s="211">
        <f>+D231/D234*100</f>
        <v>-1.15608865942674</v>
      </c>
      <c r="E236" s="211">
        <f>+E231/E234*100</f>
        <v>-0.11973383063490718</v>
      </c>
      <c r="F236" s="211">
        <f>+F231/F234*100</f>
        <v>-1.15608865942674</v>
      </c>
    </row>
    <row r="237" spans="1:6" ht="13.5" thickTop="1">
      <c r="A237" s="27"/>
      <c r="B237" s="27"/>
      <c r="C237" s="190"/>
      <c r="D237" s="190"/>
      <c r="E237" s="190"/>
      <c r="F237" s="190"/>
    </row>
    <row r="238" spans="1:2" ht="12.75">
      <c r="A238" s="27"/>
      <c r="B238" s="28" t="s">
        <v>166</v>
      </c>
    </row>
    <row r="239" spans="1:2" ht="12.75">
      <c r="A239" s="27"/>
      <c r="B239" s="28"/>
    </row>
    <row r="240" spans="1:6" ht="12.75">
      <c r="A240" s="27"/>
      <c r="B240" s="380" t="s">
        <v>284</v>
      </c>
      <c r="C240" s="380"/>
      <c r="D240" s="380"/>
      <c r="E240" s="380"/>
      <c r="F240" s="380"/>
    </row>
    <row r="241" spans="1:5" ht="12.75">
      <c r="A241" s="27"/>
      <c r="C241" s="45"/>
      <c r="D241" s="45"/>
      <c r="E241" s="45"/>
    </row>
    <row r="242" spans="1:6" ht="12.75">
      <c r="A242" s="27"/>
      <c r="B242" s="27"/>
      <c r="C242" s="393" t="s">
        <v>206</v>
      </c>
      <c r="D242" s="393"/>
      <c r="E242" s="393" t="s">
        <v>207</v>
      </c>
      <c r="F242" s="393"/>
    </row>
    <row r="243" spans="1:6" ht="12.75">
      <c r="A243" s="27"/>
      <c r="C243" s="391" t="s">
        <v>298</v>
      </c>
      <c r="D243" s="391"/>
      <c r="E243" s="391" t="s">
        <v>298</v>
      </c>
      <c r="F243" s="391"/>
    </row>
    <row r="244" spans="1:6" ht="13.5" thickBot="1">
      <c r="A244" s="27"/>
      <c r="B244" s="27"/>
      <c r="C244" s="61" t="str">
        <f>C228</f>
        <v>30-6-2011</v>
      </c>
      <c r="D244" s="61" t="str">
        <f>D228</f>
        <v>30-6-2010</v>
      </c>
      <c r="E244" s="61" t="str">
        <f>E228</f>
        <v>30-6-2011</v>
      </c>
      <c r="F244" s="61" t="str">
        <f>F228</f>
        <v>30-6-2010</v>
      </c>
    </row>
    <row r="245" spans="1:6" ht="12.75">
      <c r="A245" s="27"/>
      <c r="B245" s="27"/>
      <c r="C245" s="60" t="s">
        <v>94</v>
      </c>
      <c r="D245" s="60" t="s">
        <v>94</v>
      </c>
      <c r="E245" s="60" t="s">
        <v>94</v>
      </c>
      <c r="F245" s="60" t="s">
        <v>94</v>
      </c>
    </row>
    <row r="246" spans="1:6" ht="12.75">
      <c r="A246" s="27"/>
      <c r="B246" s="27" t="s">
        <v>200</v>
      </c>
      <c r="C246" s="27"/>
      <c r="D246" s="27"/>
      <c r="E246" s="27"/>
      <c r="F246" s="27"/>
    </row>
    <row r="247" spans="1:6" ht="13.5" thickBot="1">
      <c r="A247" s="27"/>
      <c r="B247" s="27" t="s">
        <v>283</v>
      </c>
      <c r="C247" s="207">
        <f>'p&amp;l'!D31</f>
        <v>-113</v>
      </c>
      <c r="D247" s="207">
        <f>'p&amp;l'!E31</f>
        <v>-1039</v>
      </c>
      <c r="E247" s="207">
        <f>'p&amp;l'!G31</f>
        <v>-113</v>
      </c>
      <c r="F247" s="207">
        <f>'p&amp;l'!H31</f>
        <v>-1039</v>
      </c>
    </row>
    <row r="248" spans="1:6" ht="13.5" thickTop="1">
      <c r="A248" s="27"/>
      <c r="B248" s="27" t="s">
        <v>1</v>
      </c>
      <c r="C248" s="208"/>
      <c r="D248" s="208"/>
      <c r="E248" s="208" t="s">
        <v>1</v>
      </c>
      <c r="F248" s="208"/>
    </row>
    <row r="249" spans="1:6" ht="12.75">
      <c r="A249" s="27"/>
      <c r="B249" s="27" t="s">
        <v>167</v>
      </c>
      <c r="C249" s="186"/>
      <c r="D249" s="186"/>
      <c r="E249" s="186"/>
      <c r="F249" s="186"/>
    </row>
    <row r="250" spans="1:6" ht="12.75">
      <c r="A250" s="27"/>
      <c r="B250" s="27" t="s">
        <v>163</v>
      </c>
      <c r="C250" s="186"/>
      <c r="D250" s="186"/>
      <c r="E250" s="186"/>
      <c r="F250" s="186"/>
    </row>
    <row r="251" spans="1:6" ht="13.5" thickBot="1">
      <c r="A251" s="27"/>
      <c r="B251" s="27" t="s">
        <v>162</v>
      </c>
      <c r="C251" s="209">
        <v>94376</v>
      </c>
      <c r="D251" s="207">
        <v>90431</v>
      </c>
      <c r="E251" s="209">
        <v>94376</v>
      </c>
      <c r="F251" s="207">
        <v>90431</v>
      </c>
    </row>
    <row r="252" spans="1:6" ht="13.5" thickTop="1">
      <c r="A252" s="27"/>
      <c r="B252" s="27"/>
      <c r="C252" s="210" t="s">
        <v>1</v>
      </c>
      <c r="D252" s="210" t="s">
        <v>1</v>
      </c>
      <c r="E252" s="210" t="s">
        <v>1</v>
      </c>
      <c r="F252" s="210" t="s">
        <v>1</v>
      </c>
    </row>
    <row r="253" spans="1:6" ht="13.5" thickBot="1">
      <c r="A253" s="27"/>
      <c r="B253" s="27" t="s">
        <v>166</v>
      </c>
      <c r="C253" s="212" t="s">
        <v>164</v>
      </c>
      <c r="D253" s="211">
        <f>+D247/D251*100</f>
        <v>-1.1489422874899096</v>
      </c>
      <c r="E253" s="212" t="s">
        <v>164</v>
      </c>
      <c r="F253" s="211">
        <f>+F247/F251*100</f>
        <v>-1.1489422874899096</v>
      </c>
    </row>
    <row r="254" spans="1:6" ht="13.5" thickTop="1">
      <c r="A254" s="27"/>
      <c r="B254" s="27"/>
      <c r="C254" s="88"/>
      <c r="D254" s="99"/>
      <c r="E254" s="88"/>
      <c r="F254" s="99"/>
    </row>
    <row r="255" spans="1:5" ht="12.75">
      <c r="A255" s="27"/>
      <c r="B255" s="27" t="s">
        <v>165</v>
      </c>
      <c r="C255" s="45"/>
      <c r="D255" s="45"/>
      <c r="E255" s="45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47" t="s">
        <v>295</v>
      </c>
    </row>
    <row r="271" spans="3:6" ht="12.75">
      <c r="C271" s="27" t="s">
        <v>92</v>
      </c>
      <c r="D271" s="27"/>
      <c r="E271" s="27"/>
      <c r="F271" s="27"/>
    </row>
    <row r="272" spans="1:5" ht="12.75">
      <c r="A272" s="28" t="s">
        <v>202</v>
      </c>
      <c r="B272" s="172" t="s">
        <v>285</v>
      </c>
      <c r="C272" s="45"/>
      <c r="D272" s="45"/>
      <c r="E272" s="45"/>
    </row>
    <row r="273" spans="1:6" ht="12.75">
      <c r="A273" s="28"/>
      <c r="B273" s="28"/>
      <c r="C273" s="45"/>
      <c r="D273" s="45"/>
      <c r="E273" s="45"/>
      <c r="F273" s="45"/>
    </row>
    <row r="274" spans="1:4" ht="15">
      <c r="A274" s="27"/>
      <c r="B274" s="2"/>
      <c r="D274" s="30" t="s">
        <v>286</v>
      </c>
    </row>
    <row r="275" spans="1:4" ht="15.75" thickBot="1">
      <c r="A275" s="27"/>
      <c r="B275" s="2"/>
      <c r="D275" s="44" t="s">
        <v>306</v>
      </c>
    </row>
    <row r="276" spans="1:4" ht="15">
      <c r="A276" s="27"/>
      <c r="B276" s="2"/>
      <c r="D276" s="60" t="s">
        <v>94</v>
      </c>
    </row>
    <row r="277" spans="1:4" ht="15">
      <c r="A277" s="27"/>
      <c r="B277" s="2"/>
      <c r="D277" s="89"/>
    </row>
    <row r="278" spans="1:4" ht="12.75">
      <c r="A278" s="27"/>
      <c r="B278" s="27" t="s">
        <v>287</v>
      </c>
      <c r="D278" s="89"/>
    </row>
    <row r="279" spans="1:4" ht="12.75">
      <c r="A279" s="27"/>
      <c r="B279" s="27" t="s">
        <v>288</v>
      </c>
      <c r="D279" s="89"/>
    </row>
    <row r="280" spans="1:4" ht="12.75">
      <c r="A280" s="27"/>
      <c r="B280" s="131" t="s">
        <v>289</v>
      </c>
      <c r="D280" s="208">
        <f>-14013-notessss!D281</f>
        <v>-13610</v>
      </c>
    </row>
    <row r="281" spans="1:4" ht="15">
      <c r="A281" s="27"/>
      <c r="B281" s="2" t="s">
        <v>290</v>
      </c>
      <c r="D281" s="210">
        <v>-403</v>
      </c>
    </row>
    <row r="282" spans="1:7" ht="6" customHeight="1">
      <c r="A282" s="27"/>
      <c r="B282" s="27"/>
      <c r="D282" s="213"/>
      <c r="G282" s="108"/>
    </row>
    <row r="283" spans="1:6" ht="12.75">
      <c r="A283" s="27"/>
      <c r="B283" s="27"/>
      <c r="C283" s="45"/>
      <c r="D283" s="210">
        <f>SUM(D280:D281)</f>
        <v>-14013</v>
      </c>
      <c r="E283" s="45"/>
      <c r="F283" s="45"/>
    </row>
    <row r="284" spans="1:6" ht="15">
      <c r="A284" s="27"/>
      <c r="B284" s="2" t="s">
        <v>291</v>
      </c>
      <c r="C284" s="45"/>
      <c r="D284" s="210">
        <f>equity!F18-notessss!D283</f>
        <v>-15448</v>
      </c>
      <c r="E284" s="45"/>
      <c r="F284" s="45"/>
    </row>
    <row r="285" spans="1:6" ht="6" customHeight="1">
      <c r="A285" s="27"/>
      <c r="B285" s="2"/>
      <c r="C285" s="45"/>
      <c r="D285" s="213"/>
      <c r="E285" s="45"/>
      <c r="F285" s="45"/>
    </row>
    <row r="286" spans="1:5" ht="15.75" thickBot="1">
      <c r="A286" s="27"/>
      <c r="B286" s="2"/>
      <c r="C286" s="45"/>
      <c r="D286" s="207">
        <f>SUM(D283:D284)</f>
        <v>-29461</v>
      </c>
      <c r="E286" s="45"/>
    </row>
    <row r="287" spans="1:5" ht="15.75" thickTop="1">
      <c r="A287" s="27"/>
      <c r="B287" s="2"/>
      <c r="C287" s="45"/>
      <c r="D287" s="89"/>
      <c r="E287" s="45"/>
    </row>
    <row r="288" spans="1:5" ht="15">
      <c r="A288" s="27"/>
      <c r="B288" s="2"/>
      <c r="C288" s="45"/>
      <c r="D288" s="89"/>
      <c r="E288" s="45"/>
    </row>
    <row r="289" spans="1:5" ht="12.75">
      <c r="A289" s="27"/>
      <c r="B289" s="185" t="s">
        <v>307</v>
      </c>
      <c r="C289" s="45"/>
      <c r="D289" s="89"/>
      <c r="E289" s="45"/>
    </row>
    <row r="290" spans="1:5" ht="15">
      <c r="A290" s="27"/>
      <c r="B290" s="2"/>
      <c r="C290" s="45"/>
      <c r="D290" s="89"/>
      <c r="E290" s="45"/>
    </row>
    <row r="291" spans="1:5" ht="15">
      <c r="A291" s="27"/>
      <c r="B291" s="2"/>
      <c r="C291" s="45"/>
      <c r="D291" s="89"/>
      <c r="E291" s="45"/>
    </row>
    <row r="292" spans="1:5" ht="15">
      <c r="A292" s="27"/>
      <c r="B292" s="2"/>
      <c r="C292" s="45"/>
      <c r="D292" s="89"/>
      <c r="E292" s="45"/>
    </row>
    <row r="293" spans="1:5" ht="15">
      <c r="A293" s="27"/>
      <c r="B293" s="2"/>
      <c r="C293" s="45"/>
      <c r="D293" s="89"/>
      <c r="E293" s="45"/>
    </row>
    <row r="294" spans="1:5" ht="15">
      <c r="A294" s="27"/>
      <c r="B294" s="2"/>
      <c r="C294" s="45"/>
      <c r="D294" s="89"/>
      <c r="E294" s="45"/>
    </row>
    <row r="295" spans="1:5" ht="15">
      <c r="A295" s="27"/>
      <c r="B295" s="2"/>
      <c r="C295" s="45"/>
      <c r="D295" s="89"/>
      <c r="E295" s="45"/>
    </row>
    <row r="296" spans="1:5" ht="15">
      <c r="A296" s="27"/>
      <c r="B296" s="2"/>
      <c r="C296" s="45"/>
      <c r="D296" s="89"/>
      <c r="E296" s="45"/>
    </row>
    <row r="297" spans="1:5" ht="15">
      <c r="A297" s="27"/>
      <c r="B297" s="2"/>
      <c r="C297" s="45"/>
      <c r="D297" s="89"/>
      <c r="E297" s="45"/>
    </row>
    <row r="298" spans="1:5" ht="15">
      <c r="A298" s="27"/>
      <c r="B298" s="2"/>
      <c r="C298" s="45"/>
      <c r="D298" s="89"/>
      <c r="E298" s="45"/>
    </row>
    <row r="299" spans="1:5" ht="15">
      <c r="A299" s="27"/>
      <c r="B299" s="2"/>
      <c r="C299" s="45"/>
      <c r="D299" s="89"/>
      <c r="E299" s="45"/>
    </row>
    <row r="300" spans="1:5" ht="15">
      <c r="A300" s="27"/>
      <c r="B300" s="2"/>
      <c r="C300" s="45"/>
      <c r="D300" s="89"/>
      <c r="E300" s="45"/>
    </row>
    <row r="301" spans="1:5" ht="15">
      <c r="A301" s="27"/>
      <c r="B301" s="2"/>
      <c r="C301" s="45"/>
      <c r="D301" s="89"/>
      <c r="E301" s="45"/>
    </row>
    <row r="302" spans="1:5" ht="15">
      <c r="A302" s="27"/>
      <c r="B302" s="2"/>
      <c r="C302" s="45"/>
      <c r="D302" s="89"/>
      <c r="E302" s="45"/>
    </row>
    <row r="303" spans="1:5" ht="15">
      <c r="A303" s="27"/>
      <c r="B303" s="2"/>
      <c r="C303" s="45"/>
      <c r="D303" s="89"/>
      <c r="E303" s="45"/>
    </row>
    <row r="304" spans="1:5" ht="15">
      <c r="A304" s="27"/>
      <c r="B304" s="2"/>
      <c r="C304" s="45"/>
      <c r="D304" s="89"/>
      <c r="E304" s="45"/>
    </row>
    <row r="305" spans="1:5" ht="15">
      <c r="A305" s="27"/>
      <c r="B305" s="2"/>
      <c r="C305" s="45"/>
      <c r="D305" s="89"/>
      <c r="E305" s="45"/>
    </row>
    <row r="306" spans="1:5" ht="15">
      <c r="A306" s="27"/>
      <c r="B306" s="2"/>
      <c r="C306" s="45"/>
      <c r="D306" s="89"/>
      <c r="E306" s="45"/>
    </row>
    <row r="307" spans="1:5" ht="15">
      <c r="A307" s="27"/>
      <c r="B307" s="2"/>
      <c r="C307" s="45"/>
      <c r="D307" s="89"/>
      <c r="E307" s="45"/>
    </row>
    <row r="308" spans="1:5" ht="15">
      <c r="A308" s="27"/>
      <c r="B308" s="2"/>
      <c r="C308" s="45"/>
      <c r="D308" s="89"/>
      <c r="E308" s="45"/>
    </row>
    <row r="309" spans="1:5" ht="15">
      <c r="A309" s="27"/>
      <c r="B309" s="2"/>
      <c r="C309" s="45"/>
      <c r="D309" s="89"/>
      <c r="E309" s="45"/>
    </row>
    <row r="310" spans="1:5" ht="15">
      <c r="A310" s="27"/>
      <c r="B310" s="2"/>
      <c r="C310" s="45"/>
      <c r="D310" s="89"/>
      <c r="E310" s="45"/>
    </row>
    <row r="311" spans="1:5" ht="15">
      <c r="A311" s="27"/>
      <c r="B311" s="2"/>
      <c r="C311" s="45"/>
      <c r="D311" s="89"/>
      <c r="E311" s="45"/>
    </row>
    <row r="312" spans="1:5" ht="15">
      <c r="A312" s="27"/>
      <c r="B312" s="2"/>
      <c r="C312" s="45"/>
      <c r="D312" s="89"/>
      <c r="E312" s="45"/>
    </row>
    <row r="313" spans="1:5" ht="15">
      <c r="A313" s="27"/>
      <c r="B313" s="2"/>
      <c r="C313" s="45"/>
      <c r="D313" s="89"/>
      <c r="E313" s="45"/>
    </row>
    <row r="314" spans="1:5" ht="15">
      <c r="A314" s="27"/>
      <c r="B314" s="2"/>
      <c r="C314" s="45"/>
      <c r="D314" s="89"/>
      <c r="E314" s="45"/>
    </row>
    <row r="315" spans="1:5" ht="15">
      <c r="A315" s="27"/>
      <c r="B315" s="2"/>
      <c r="C315" s="45"/>
      <c r="D315" s="89"/>
      <c r="E315" s="45"/>
    </row>
    <row r="316" spans="1:5" ht="15">
      <c r="A316" s="27"/>
      <c r="B316" s="2"/>
      <c r="C316" s="45"/>
      <c r="D316" s="89"/>
      <c r="E316" s="45"/>
    </row>
    <row r="317" spans="1:5" ht="15">
      <c r="A317" s="27"/>
      <c r="B317" s="2"/>
      <c r="C317" s="45"/>
      <c r="D317" s="89"/>
      <c r="E317" s="45"/>
    </row>
    <row r="318" spans="1:5" ht="15">
      <c r="A318" s="27"/>
      <c r="B318" s="2"/>
      <c r="C318" s="45"/>
      <c r="D318" s="89"/>
      <c r="E318" s="45"/>
    </row>
    <row r="319" spans="1:5" ht="15">
      <c r="A319" s="27"/>
      <c r="B319" s="2"/>
      <c r="C319" s="45"/>
      <c r="D319" s="89"/>
      <c r="E319" s="45"/>
    </row>
    <row r="320" spans="1:5" ht="12.75">
      <c r="A320" s="27"/>
      <c r="C320" s="45"/>
      <c r="D320" s="45"/>
      <c r="E320" s="45"/>
    </row>
    <row r="321" spans="1:5" ht="15">
      <c r="A321" s="27"/>
      <c r="B321" s="2"/>
      <c r="C321" s="45"/>
      <c r="D321" s="45"/>
      <c r="E321" s="45"/>
    </row>
    <row r="322" spans="1:5" ht="15">
      <c r="A322" s="27"/>
      <c r="B322" s="2"/>
      <c r="C322" s="45"/>
      <c r="D322" s="45"/>
      <c r="E322" s="45"/>
    </row>
    <row r="323" spans="1:5" ht="15">
      <c r="A323" s="27"/>
      <c r="B323" s="2"/>
      <c r="C323" s="45"/>
      <c r="D323" s="45"/>
      <c r="E323" s="45"/>
    </row>
    <row r="324" spans="1:5" ht="15">
      <c r="A324" s="27"/>
      <c r="B324" s="2"/>
      <c r="C324" s="45"/>
      <c r="D324" s="45"/>
      <c r="E324" s="45"/>
    </row>
    <row r="325" spans="1:5" ht="15">
      <c r="A325" s="27"/>
      <c r="B325" s="2"/>
      <c r="C325" s="45"/>
      <c r="D325" s="45"/>
      <c r="E325" s="45"/>
    </row>
    <row r="326" spans="1:5" ht="15">
      <c r="A326" s="27"/>
      <c r="B326" s="2"/>
      <c r="C326" s="45"/>
      <c r="D326" s="45"/>
      <c r="E326" s="45"/>
    </row>
    <row r="327" spans="1:5" ht="15">
      <c r="A327" s="27"/>
      <c r="B327" s="2"/>
      <c r="C327" s="45"/>
      <c r="D327" s="45"/>
      <c r="E327" s="45"/>
    </row>
    <row r="328" spans="1:6" ht="15">
      <c r="A328" s="27"/>
      <c r="B328" s="2"/>
      <c r="C328" s="45"/>
      <c r="D328" s="45"/>
      <c r="E328" s="45"/>
      <c r="F328" s="47" t="s">
        <v>296</v>
      </c>
    </row>
    <row r="329" spans="1:5" ht="15">
      <c r="A329" s="27"/>
      <c r="B329" s="2"/>
      <c r="C329" s="45"/>
      <c r="D329" s="45"/>
      <c r="E329" s="45"/>
    </row>
    <row r="330" spans="1:5" ht="15">
      <c r="A330" s="27"/>
      <c r="B330" s="2"/>
      <c r="C330" s="45"/>
      <c r="D330" s="45"/>
      <c r="E330" s="45"/>
    </row>
    <row r="331" spans="1:5" ht="15">
      <c r="A331" s="27"/>
      <c r="B331" s="2"/>
      <c r="C331" s="45"/>
      <c r="D331" s="45"/>
      <c r="E331" s="45"/>
    </row>
    <row r="332" spans="1:5" ht="15">
      <c r="A332" s="27"/>
      <c r="B332" s="2"/>
      <c r="C332" s="45"/>
      <c r="D332" s="45"/>
      <c r="E332" s="45"/>
    </row>
    <row r="333" spans="1:5" ht="15">
      <c r="A333" s="27"/>
      <c r="B333" s="2"/>
      <c r="C333" s="45"/>
      <c r="D333" s="45"/>
      <c r="E333" s="45"/>
    </row>
    <row r="334" spans="1:5" ht="15">
      <c r="A334" s="27"/>
      <c r="B334" s="2"/>
      <c r="C334" s="45"/>
      <c r="D334" s="45"/>
      <c r="E334" s="45"/>
    </row>
    <row r="335" spans="1:5" ht="15">
      <c r="A335" s="27"/>
      <c r="B335" s="2"/>
      <c r="C335" s="45"/>
      <c r="D335" s="45"/>
      <c r="E335" s="45"/>
    </row>
    <row r="336" spans="1:5" ht="15">
      <c r="A336" s="27"/>
      <c r="B336" s="2"/>
      <c r="C336" s="45"/>
      <c r="D336" s="45"/>
      <c r="E336" s="45"/>
    </row>
    <row r="340" spans="1:6" ht="12.75">
      <c r="A340" s="27"/>
      <c r="C340" s="55"/>
      <c r="D340" s="55"/>
      <c r="E340" s="45"/>
      <c r="F340" s="27"/>
    </row>
    <row r="341" spans="1:6" ht="12.75">
      <c r="A341" s="27"/>
      <c r="B341" s="45"/>
      <c r="C341" s="45"/>
      <c r="D341" s="45"/>
      <c r="E341" s="45"/>
      <c r="F341" s="27"/>
    </row>
    <row r="342" spans="1:5" ht="12.75">
      <c r="A342" s="27" t="s">
        <v>1</v>
      </c>
      <c r="C342" s="55"/>
      <c r="D342" s="55"/>
      <c r="E342" s="45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9"/>
    </row>
    <row r="372" ht="12.75">
      <c r="K372" s="39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7"/>
      <c r="B437" s="45"/>
      <c r="C437" s="56"/>
      <c r="D437" s="56"/>
      <c r="E437" s="45"/>
      <c r="F437" s="27"/>
    </row>
    <row r="446" spans="3:6" ht="12.75">
      <c r="C446" s="27"/>
      <c r="D446" s="27"/>
      <c r="E446" s="27"/>
      <c r="F446" s="59" t="s">
        <v>1</v>
      </c>
    </row>
    <row r="458" spans="3:5" ht="12.75">
      <c r="C458" s="27"/>
      <c r="D458" s="27"/>
      <c r="E458" s="27"/>
    </row>
    <row r="474" spans="2:6" ht="12.75">
      <c r="B474" s="27"/>
      <c r="C474" s="27"/>
      <c r="D474" s="27"/>
      <c r="E474" s="27"/>
      <c r="F474" s="27"/>
    </row>
    <row r="500" spans="3:4" ht="12.75">
      <c r="C500" s="27"/>
      <c r="D500" s="27"/>
    </row>
    <row r="501" spans="3:6" ht="12.75">
      <c r="C501" s="27"/>
      <c r="D501" s="27"/>
      <c r="E501" s="27"/>
      <c r="F501" s="27" t="s">
        <v>1</v>
      </c>
    </row>
    <row r="502" spans="3:6" ht="12.75">
      <c r="C502" s="27"/>
      <c r="D502" s="27"/>
      <c r="E502" s="27"/>
      <c r="F502" s="27" t="s">
        <v>1</v>
      </c>
    </row>
    <row r="526" ht="14.25" customHeight="1"/>
    <row r="527" ht="14.25" customHeight="1"/>
    <row r="528" spans="12:17" ht="17.25" customHeight="1">
      <c r="L528" s="392"/>
      <c r="M528" s="33"/>
      <c r="N528" s="33"/>
      <c r="O528" s="387"/>
      <c r="P528" s="33"/>
      <c r="Q528" s="33"/>
    </row>
    <row r="529" spans="12:17" ht="15" customHeight="1">
      <c r="L529" s="392"/>
      <c r="M529" s="33"/>
      <c r="N529" s="33"/>
      <c r="O529" s="387"/>
      <c r="P529" s="33"/>
      <c r="Q529" s="33"/>
    </row>
    <row r="530" spans="12:17" ht="12.75" customHeight="1">
      <c r="L530" s="392"/>
      <c r="M530" s="33"/>
      <c r="N530" s="33"/>
      <c r="O530" s="387"/>
      <c r="P530" s="33"/>
      <c r="Q530" s="33"/>
    </row>
    <row r="531" spans="12:17" ht="17.25" customHeight="1">
      <c r="L531" s="392"/>
      <c r="M531" s="33"/>
      <c r="N531" s="33"/>
      <c r="O531" s="387"/>
      <c r="P531" s="33"/>
      <c r="Q531" s="33"/>
    </row>
    <row r="532" spans="12:17" ht="12" customHeight="1">
      <c r="L532" s="392"/>
      <c r="M532" s="33"/>
      <c r="N532" s="33"/>
      <c r="O532" s="387"/>
      <c r="P532" s="33"/>
      <c r="Q532" s="33"/>
    </row>
    <row r="533" spans="12:17" ht="13.5" customHeight="1">
      <c r="L533" s="392"/>
      <c r="M533" s="33"/>
      <c r="N533" s="33"/>
      <c r="O533" s="387"/>
      <c r="P533" s="33"/>
      <c r="Q533" s="33"/>
    </row>
    <row r="534" spans="12:17" ht="12.75" customHeight="1">
      <c r="L534" s="392"/>
      <c r="M534" s="33"/>
      <c r="N534" s="33"/>
      <c r="O534" s="387"/>
      <c r="P534" s="33"/>
      <c r="Q534" s="33"/>
    </row>
    <row r="535" spans="12:17" ht="17.25" customHeight="1">
      <c r="L535" s="392"/>
      <c r="M535" s="33"/>
      <c r="N535" s="33"/>
      <c r="O535" s="387"/>
      <c r="P535" s="33"/>
      <c r="Q535" s="33"/>
    </row>
    <row r="536" spans="12:17" ht="12.75" customHeight="1">
      <c r="L536" s="392"/>
      <c r="M536" s="33"/>
      <c r="N536" s="33"/>
      <c r="O536" s="387"/>
      <c r="P536" s="33"/>
      <c r="Q536" s="33"/>
    </row>
    <row r="537" spans="12:17" ht="15.75" customHeight="1">
      <c r="L537" s="392"/>
      <c r="M537" s="32"/>
      <c r="N537" s="32"/>
      <c r="O537" s="387"/>
      <c r="P537" s="32"/>
      <c r="Q537" s="33"/>
    </row>
    <row r="538" spans="12:17" ht="12.75" customHeight="1">
      <c r="L538" s="32"/>
      <c r="M538" s="32"/>
      <c r="N538" s="32"/>
      <c r="O538" s="33"/>
      <c r="P538" s="32"/>
      <c r="Q538" s="33"/>
    </row>
    <row r="539" spans="12:17" ht="16.5" customHeight="1">
      <c r="L539" s="35"/>
      <c r="M539" s="36"/>
      <c r="N539" s="36"/>
      <c r="O539" s="36"/>
      <c r="P539" s="36"/>
      <c r="Q539" s="37"/>
    </row>
    <row r="540" spans="12:17" ht="15" customHeight="1">
      <c r="L540" s="36"/>
      <c r="M540" s="36"/>
      <c r="N540" s="36"/>
      <c r="O540" s="36"/>
      <c r="P540" s="36"/>
      <c r="Q540" s="38"/>
    </row>
    <row r="541" spans="12:17" ht="19.5" customHeight="1">
      <c r="L541" s="35"/>
      <c r="M541" s="36"/>
      <c r="N541" s="36"/>
      <c r="O541" s="36"/>
      <c r="P541" s="36"/>
      <c r="Q541" s="37"/>
    </row>
    <row r="542" spans="12:17" ht="12" customHeight="1">
      <c r="L542" s="38"/>
      <c r="M542" s="38"/>
      <c r="N542" s="38"/>
      <c r="O542" s="38"/>
      <c r="P542" s="36"/>
      <c r="Q542" s="38"/>
    </row>
    <row r="543" spans="12:17" ht="16.5" customHeight="1">
      <c r="L543" s="36"/>
      <c r="M543" s="36"/>
      <c r="N543" s="36"/>
      <c r="O543" s="36"/>
      <c r="P543" s="36"/>
      <c r="Q543" s="38"/>
    </row>
    <row r="544" spans="12:17" ht="16.5" customHeight="1">
      <c r="L544" s="36"/>
      <c r="M544" s="36"/>
      <c r="N544" s="36"/>
      <c r="O544" s="36"/>
      <c r="P544" s="36"/>
      <c r="Q544" s="38"/>
    </row>
    <row r="545" spans="12:17" ht="13.5" customHeight="1">
      <c r="L545" s="36"/>
      <c r="M545" s="36"/>
      <c r="N545" s="36"/>
      <c r="O545" s="36"/>
      <c r="P545" s="36"/>
      <c r="Q545" s="38"/>
    </row>
    <row r="546" spans="12:17" ht="13.5" customHeight="1">
      <c r="L546" s="36"/>
      <c r="M546" s="36"/>
      <c r="N546" s="36"/>
      <c r="O546" s="36"/>
      <c r="P546" s="36"/>
      <c r="Q546" s="38"/>
    </row>
    <row r="547" spans="12:17" ht="13.5" customHeight="1">
      <c r="L547" s="36"/>
      <c r="M547" s="36"/>
      <c r="N547" s="36"/>
      <c r="O547" s="36"/>
      <c r="P547" s="36"/>
      <c r="Q547" s="38"/>
    </row>
    <row r="548" spans="12:17" ht="13.5" customHeight="1">
      <c r="L548" s="36"/>
      <c r="M548" s="36"/>
      <c r="N548" s="36"/>
      <c r="O548" s="36"/>
      <c r="P548" s="36"/>
      <c r="Q548" s="38"/>
    </row>
    <row r="549" spans="12:17" ht="14.25" customHeight="1">
      <c r="L549" s="36"/>
      <c r="M549" s="36"/>
      <c r="N549" s="36"/>
      <c r="O549" s="36"/>
      <c r="P549" s="36"/>
      <c r="Q549" s="38"/>
    </row>
    <row r="550" spans="12:17" ht="14.25" customHeight="1">
      <c r="L550" s="36"/>
      <c r="M550" s="36"/>
      <c r="N550" s="36"/>
      <c r="O550" s="36"/>
      <c r="P550" s="36"/>
      <c r="Q550" s="38"/>
    </row>
    <row r="551" spans="12:17" ht="13.5" customHeight="1">
      <c r="L551" s="36"/>
      <c r="M551" s="36"/>
      <c r="N551" s="36"/>
      <c r="O551" s="36"/>
      <c r="P551" s="36"/>
      <c r="Q551" s="36"/>
    </row>
    <row r="552" spans="12:17" ht="13.5" customHeight="1">
      <c r="L552" s="36"/>
      <c r="M552" s="36"/>
      <c r="N552" s="36"/>
      <c r="O552" s="36"/>
      <c r="P552" s="36"/>
      <c r="Q552" s="36"/>
    </row>
    <row r="553" spans="12:17" ht="13.5" customHeight="1">
      <c r="L553" s="36"/>
      <c r="M553" s="36"/>
      <c r="N553" s="36"/>
      <c r="O553" s="36"/>
      <c r="P553" s="36"/>
      <c r="Q553" s="36"/>
    </row>
    <row r="554" spans="12:17" ht="13.5" customHeight="1">
      <c r="L554" s="36"/>
      <c r="M554" s="36"/>
      <c r="N554" s="36"/>
      <c r="O554" s="36"/>
      <c r="P554" s="36"/>
      <c r="Q554" s="36"/>
    </row>
    <row r="555" spans="12:17" ht="13.5" customHeight="1">
      <c r="L555" s="36"/>
      <c r="M555" s="36"/>
      <c r="N555" s="36"/>
      <c r="O555" s="36"/>
      <c r="P555" s="36"/>
      <c r="Q555" s="36"/>
    </row>
    <row r="556" spans="12:17" ht="13.5" customHeight="1">
      <c r="L556" s="36"/>
      <c r="M556" s="36"/>
      <c r="N556" s="36"/>
      <c r="O556" s="36"/>
      <c r="P556" s="36"/>
      <c r="Q556" s="36"/>
    </row>
    <row r="557" spans="12:17" ht="13.5" customHeight="1">
      <c r="L557" s="36"/>
      <c r="M557" s="36"/>
      <c r="N557" s="36"/>
      <c r="O557" s="36"/>
      <c r="P557" s="36"/>
      <c r="Q557" s="36"/>
    </row>
    <row r="558" spans="12:17" ht="13.5" customHeight="1">
      <c r="L558" s="36"/>
      <c r="M558" s="36"/>
      <c r="N558" s="36"/>
      <c r="O558" s="36"/>
      <c r="P558" s="36"/>
      <c r="Q558" s="36"/>
    </row>
    <row r="559" spans="12:17" ht="15" customHeight="1">
      <c r="L559" s="36"/>
      <c r="M559" s="36"/>
      <c r="N559" s="36"/>
      <c r="O559" s="36"/>
      <c r="P559" s="36"/>
      <c r="Q559" s="36"/>
    </row>
    <row r="560" spans="12:17" ht="13.5" customHeight="1">
      <c r="L560" s="36"/>
      <c r="M560" s="36"/>
      <c r="N560" s="36"/>
      <c r="O560" s="36"/>
      <c r="P560" s="36"/>
      <c r="Q560" s="36"/>
    </row>
    <row r="561" spans="12:17" ht="13.5" customHeight="1">
      <c r="L561" s="36"/>
      <c r="M561" s="36"/>
      <c r="N561" s="36"/>
      <c r="O561" s="36"/>
      <c r="P561" s="36"/>
      <c r="Q561" s="36"/>
    </row>
    <row r="562" spans="12:17" ht="13.5" customHeight="1">
      <c r="L562" s="36"/>
      <c r="M562" s="36"/>
      <c r="N562" s="36"/>
      <c r="O562" s="36"/>
      <c r="P562" s="36"/>
      <c r="Q562" s="36"/>
    </row>
    <row r="563" spans="12:17" ht="13.5" customHeight="1">
      <c r="L563" s="36"/>
      <c r="M563" s="36"/>
      <c r="N563" s="36"/>
      <c r="O563" s="36"/>
      <c r="P563" s="36"/>
      <c r="Q563" s="36"/>
    </row>
    <row r="564" spans="12:17" ht="13.5" customHeight="1">
      <c r="L564" s="36"/>
      <c r="M564" s="36"/>
      <c r="N564" s="36"/>
      <c r="O564" s="36"/>
      <c r="P564" s="36"/>
      <c r="Q564" s="36"/>
    </row>
    <row r="565" spans="12:17" ht="13.5" customHeight="1">
      <c r="L565" s="36"/>
      <c r="M565" s="36"/>
      <c r="N565" s="36"/>
      <c r="O565" s="36"/>
      <c r="P565" s="36"/>
      <c r="Q565" s="36"/>
    </row>
    <row r="566" spans="12:17" ht="13.5" customHeight="1">
      <c r="L566" s="36"/>
      <c r="M566" s="36"/>
      <c r="N566" s="36"/>
      <c r="O566" s="36"/>
      <c r="P566" s="36"/>
      <c r="Q566" s="36"/>
    </row>
    <row r="567" spans="12:17" ht="14.25" customHeight="1">
      <c r="L567" s="36"/>
      <c r="M567" s="36"/>
      <c r="N567" s="36"/>
      <c r="O567" s="36"/>
      <c r="P567" s="36"/>
      <c r="Q567" s="36"/>
    </row>
    <row r="568" spans="12:17" ht="12.75" customHeight="1">
      <c r="L568" s="36"/>
      <c r="M568" s="36"/>
      <c r="N568" s="36"/>
      <c r="O568" s="36"/>
      <c r="P568" s="36"/>
      <c r="Q568" s="36"/>
    </row>
    <row r="569" spans="12:17" ht="14.25" customHeight="1">
      <c r="L569" s="36"/>
      <c r="M569" s="36"/>
      <c r="N569" s="36"/>
      <c r="O569" s="36"/>
      <c r="P569" s="36"/>
      <c r="Q569" s="38"/>
    </row>
    <row r="570" spans="12:17" ht="13.5" customHeight="1">
      <c r="L570" s="36"/>
      <c r="M570" s="36"/>
      <c r="N570" s="36"/>
      <c r="O570" s="36"/>
      <c r="P570" s="36"/>
      <c r="Q570" s="38"/>
    </row>
    <row r="571" spans="12:17" ht="12.75">
      <c r="L571" s="36"/>
      <c r="M571" s="36"/>
      <c r="N571" s="36"/>
      <c r="O571" s="36"/>
      <c r="P571" s="36"/>
      <c r="Q571" s="38"/>
    </row>
    <row r="572" spans="12:17" ht="12.75">
      <c r="L572" s="36"/>
      <c r="M572" s="36"/>
      <c r="N572" s="36"/>
      <c r="O572" s="36"/>
      <c r="P572" s="36"/>
      <c r="Q572" s="38"/>
    </row>
    <row r="573" spans="12:17" ht="12.75">
      <c r="L573" s="36"/>
      <c r="M573" s="36"/>
      <c r="N573" s="36"/>
      <c r="O573" s="36"/>
      <c r="P573" s="36"/>
      <c r="Q573" s="40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7"/>
      <c r="D582" s="27"/>
      <c r="E582" s="27"/>
      <c r="F582" s="27"/>
    </row>
    <row r="583" spans="3:6" ht="12.75">
      <c r="C583" s="27"/>
      <c r="D583" s="27"/>
      <c r="E583" s="27"/>
      <c r="F583" s="27"/>
    </row>
    <row r="615" spans="5:6" ht="12.75">
      <c r="E615" s="27"/>
      <c r="F615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4" spans="5:7" ht="12.75">
      <c r="E694" s="27"/>
      <c r="F694" s="27"/>
      <c r="G694" s="94"/>
    </row>
    <row r="695" spans="5:7" ht="12.75">
      <c r="E695" s="27"/>
      <c r="F695" s="27"/>
      <c r="G695" s="94"/>
    </row>
    <row r="696" spans="5:7" ht="12.75">
      <c r="E696" s="27"/>
      <c r="F696" s="27"/>
      <c r="G696" s="94"/>
    </row>
    <row r="697" ht="12.75">
      <c r="G697" s="94"/>
    </row>
    <row r="698" ht="12.75">
      <c r="G698" s="94"/>
    </row>
    <row r="699" spans="1:7" ht="12.75">
      <c r="A699" s="27"/>
      <c r="B699" s="27"/>
      <c r="C699" s="27"/>
      <c r="D699" s="27"/>
      <c r="E699" s="27"/>
      <c r="F699" s="27"/>
      <c r="G699" s="94"/>
    </row>
    <row r="700" spans="1:7" ht="12.75">
      <c r="A700" s="27"/>
      <c r="E700" s="27"/>
      <c r="F700" s="27"/>
      <c r="G700" s="94"/>
    </row>
    <row r="701" spans="1:7" ht="12.75">
      <c r="A701" s="27"/>
      <c r="B701" s="27"/>
      <c r="C701" s="27"/>
      <c r="D701" s="27"/>
      <c r="E701" s="27"/>
      <c r="F701" s="27"/>
      <c r="G701" s="94"/>
    </row>
    <row r="702" spans="1:7" ht="12.75">
      <c r="A702" s="27"/>
      <c r="B702" s="27"/>
      <c r="C702" s="27"/>
      <c r="D702" s="27"/>
      <c r="E702" s="27"/>
      <c r="F702" s="27"/>
      <c r="G702" s="94"/>
    </row>
    <row r="703" spans="7:9" ht="12.75">
      <c r="G703" s="94"/>
      <c r="H703" s="94"/>
      <c r="I703" s="94"/>
    </row>
    <row r="704" spans="7:9" ht="12.75">
      <c r="G704" s="94"/>
      <c r="H704" s="94"/>
      <c r="I704" s="94"/>
    </row>
    <row r="705" spans="7:9" ht="12.75">
      <c r="G705" s="94"/>
      <c r="H705" s="94"/>
      <c r="I705" s="94"/>
    </row>
    <row r="706" spans="7:9" ht="12.75">
      <c r="G706" s="94"/>
      <c r="H706" s="94"/>
      <c r="I706" s="94"/>
    </row>
    <row r="707" spans="1:9" ht="12.75">
      <c r="A707" s="27"/>
      <c r="B707" s="27"/>
      <c r="C707" s="27"/>
      <c r="D707" s="27"/>
      <c r="E707" s="27"/>
      <c r="F707" s="27"/>
      <c r="G707" s="94"/>
      <c r="H707" s="94"/>
      <c r="I707" s="94"/>
    </row>
    <row r="708" spans="1:9" ht="12.75">
      <c r="A708" s="27"/>
      <c r="B708" s="27"/>
      <c r="C708" s="27"/>
      <c r="D708" s="27"/>
      <c r="E708" s="27"/>
      <c r="F708" s="27"/>
      <c r="G708" s="94"/>
      <c r="H708" s="94"/>
      <c r="I708" s="94"/>
    </row>
    <row r="709" spans="1:9" ht="12.75">
      <c r="A709" s="27"/>
      <c r="B709" s="27"/>
      <c r="C709" s="27"/>
      <c r="D709" s="27"/>
      <c r="E709" s="27"/>
      <c r="F709" s="27"/>
      <c r="G709" s="94"/>
      <c r="H709" s="94"/>
      <c r="I709" s="94"/>
    </row>
    <row r="710" spans="1:9" ht="12.75">
      <c r="A710" s="27"/>
      <c r="B710" s="27"/>
      <c r="C710" s="27"/>
      <c r="D710" s="27"/>
      <c r="E710" s="27"/>
      <c r="F710" s="27"/>
      <c r="G710" s="94"/>
      <c r="H710" s="94"/>
      <c r="I710" s="94"/>
    </row>
    <row r="711" spans="7:9" ht="12.75">
      <c r="G711" s="94"/>
      <c r="H711" s="94"/>
      <c r="I711" s="94"/>
    </row>
    <row r="712" spans="7:9" ht="12.75">
      <c r="G712" s="94"/>
      <c r="H712" s="94"/>
      <c r="I712" s="94"/>
    </row>
    <row r="713" spans="1:9" ht="12.75">
      <c r="A713" s="27"/>
      <c r="B713" s="27"/>
      <c r="C713" s="27"/>
      <c r="D713" s="27"/>
      <c r="E713" s="27"/>
      <c r="F713" s="27"/>
      <c r="G713" s="94"/>
      <c r="H713" s="94"/>
      <c r="I713" s="94"/>
    </row>
    <row r="714" spans="1:9" ht="12.75">
      <c r="A714" s="27"/>
      <c r="B714" s="27"/>
      <c r="C714" s="27"/>
      <c r="D714" s="27"/>
      <c r="E714" s="27"/>
      <c r="F714" s="27"/>
      <c r="G714" s="94"/>
      <c r="H714" s="94"/>
      <c r="I714" s="94"/>
    </row>
    <row r="715" spans="1:9" ht="12.75">
      <c r="A715" s="27"/>
      <c r="B715" s="27"/>
      <c r="C715" s="27"/>
      <c r="D715" s="27"/>
      <c r="E715" s="27"/>
      <c r="F715" s="27"/>
      <c r="G715" s="94"/>
      <c r="H715" s="94"/>
      <c r="I715" s="94"/>
    </row>
    <row r="716" spans="7:9" ht="12.75">
      <c r="G716" s="94"/>
      <c r="H716" s="94"/>
      <c r="I716" s="94"/>
    </row>
    <row r="717" spans="7:9" ht="12.75">
      <c r="G717" s="94"/>
      <c r="H717" s="94"/>
      <c r="I717" s="94"/>
    </row>
    <row r="718" spans="7:9" ht="12.75">
      <c r="G718" s="94"/>
      <c r="H718" s="94"/>
      <c r="I718" s="94"/>
    </row>
    <row r="719" spans="7:9" ht="12.75">
      <c r="G719" s="94"/>
      <c r="H719" s="94"/>
      <c r="I719" s="94"/>
    </row>
    <row r="720" spans="7:9" ht="12.75">
      <c r="G720" s="94"/>
      <c r="H720" s="94"/>
      <c r="I720" s="94"/>
    </row>
    <row r="721" spans="7:9" ht="12.75">
      <c r="G721" s="94"/>
      <c r="H721" s="94"/>
      <c r="I721" s="94"/>
    </row>
    <row r="722" spans="7:9" ht="12.75">
      <c r="G722" s="94"/>
      <c r="H722" s="94"/>
      <c r="I722" s="94"/>
    </row>
    <row r="723" spans="7:9" ht="12.75">
      <c r="G723" s="94"/>
      <c r="H723" s="94"/>
      <c r="I723" s="94"/>
    </row>
    <row r="724" spans="1:9" ht="12.75">
      <c r="A724" s="27"/>
      <c r="B724" s="27"/>
      <c r="C724" s="27"/>
      <c r="D724" s="27"/>
      <c r="E724" s="27"/>
      <c r="F724" s="27"/>
      <c r="G724" s="94"/>
      <c r="H724" s="94"/>
      <c r="I724" s="94"/>
    </row>
    <row r="725" spans="1:9" ht="12.75">
      <c r="A725" s="27"/>
      <c r="B725" s="27"/>
      <c r="C725" s="27"/>
      <c r="D725" s="27"/>
      <c r="E725" s="27"/>
      <c r="F725" s="27"/>
      <c r="G725" s="94"/>
      <c r="H725" s="94"/>
      <c r="I725" s="94"/>
    </row>
    <row r="726" spans="1:9" ht="12.75">
      <c r="A726" s="27"/>
      <c r="B726" s="27"/>
      <c r="C726" s="27"/>
      <c r="D726" s="27"/>
      <c r="E726" s="27"/>
      <c r="F726" s="27"/>
      <c r="G726" s="94"/>
      <c r="H726" s="94"/>
      <c r="I726" s="94"/>
    </row>
    <row r="727" spans="1:9" ht="12.75">
      <c r="A727" s="27"/>
      <c r="B727" s="27"/>
      <c r="C727" s="27"/>
      <c r="D727" s="27"/>
      <c r="E727" s="27"/>
      <c r="F727" s="27"/>
      <c r="G727" s="94"/>
      <c r="H727" s="94"/>
      <c r="I727" s="94"/>
    </row>
    <row r="728" spans="1:9" ht="12.75">
      <c r="A728" s="27"/>
      <c r="B728" s="27"/>
      <c r="C728" s="27"/>
      <c r="D728" s="27"/>
      <c r="E728" s="27"/>
      <c r="F728" s="27"/>
      <c r="G728" s="94"/>
      <c r="H728" s="94"/>
      <c r="I728" s="94"/>
    </row>
    <row r="729" spans="1:9" ht="12.75">
      <c r="A729" s="27"/>
      <c r="B729" s="27"/>
      <c r="C729" s="27"/>
      <c r="D729" s="27"/>
      <c r="E729" s="27"/>
      <c r="F729" s="27"/>
      <c r="G729" s="27"/>
      <c r="H729" s="94"/>
      <c r="I729" s="94"/>
    </row>
    <row r="730" spans="1:9" ht="12.75">
      <c r="A730" s="27"/>
      <c r="B730" s="27"/>
      <c r="C730" s="27"/>
      <c r="D730" s="27"/>
      <c r="E730" s="27"/>
      <c r="F730" s="27"/>
      <c r="G730" s="27"/>
      <c r="H730" s="94"/>
      <c r="I730" s="94"/>
    </row>
    <row r="731" spans="7:9" ht="12.75">
      <c r="G731" s="27"/>
      <c r="H731" s="94"/>
      <c r="I731" s="94"/>
    </row>
    <row r="732" spans="7:9" ht="12.75">
      <c r="G732" s="27"/>
      <c r="H732" s="94"/>
      <c r="I732" s="94"/>
    </row>
    <row r="733" spans="7:9" ht="12.75">
      <c r="G733" s="27"/>
      <c r="H733" s="94"/>
      <c r="I733" s="94"/>
    </row>
    <row r="734" spans="7:9" ht="12.75">
      <c r="G734" s="27"/>
      <c r="H734" s="94"/>
      <c r="I734" s="94"/>
    </row>
    <row r="735" spans="7:9" ht="12.75">
      <c r="G735" s="27"/>
      <c r="H735" s="94"/>
      <c r="I735" s="94"/>
    </row>
    <row r="736" spans="7:9" ht="12.75">
      <c r="G736" s="27"/>
      <c r="H736" s="94"/>
      <c r="I736" s="94"/>
    </row>
    <row r="737" spans="7:9" ht="12.75">
      <c r="G737" s="27"/>
      <c r="H737" s="94"/>
      <c r="I737" s="94"/>
    </row>
    <row r="738" spans="7:9" ht="12.75">
      <c r="G738" s="27"/>
      <c r="H738" s="94"/>
      <c r="I738" s="94"/>
    </row>
    <row r="739" spans="7:9" ht="12.75">
      <c r="G739" s="27"/>
      <c r="H739" s="94"/>
      <c r="I739" s="94"/>
    </row>
    <row r="740" spans="7:9" ht="12.75">
      <c r="G740" s="27"/>
      <c r="H740" s="94"/>
      <c r="I740" s="94"/>
    </row>
    <row r="741" spans="7:9" ht="12.75">
      <c r="G741" s="27"/>
      <c r="H741" s="94"/>
      <c r="I741" s="94"/>
    </row>
    <row r="742" spans="7:9" ht="12.75">
      <c r="G742" s="27"/>
      <c r="H742" s="94"/>
      <c r="I742" s="94"/>
    </row>
    <row r="743" spans="7:9" ht="12.75">
      <c r="G743" s="27"/>
      <c r="H743" s="94"/>
      <c r="I743" s="94"/>
    </row>
    <row r="744" spans="7:9" ht="12.75">
      <c r="G744" s="27"/>
      <c r="H744" s="94"/>
      <c r="I744" s="94"/>
    </row>
    <row r="745" spans="7:9" ht="12.75">
      <c r="G745" s="27"/>
      <c r="H745" s="94"/>
      <c r="I745" s="94"/>
    </row>
    <row r="746" spans="7:9" ht="12.75">
      <c r="G746" s="27"/>
      <c r="H746" s="94"/>
      <c r="I746" s="94"/>
    </row>
    <row r="747" spans="7:9" ht="12.75">
      <c r="G747" s="27"/>
      <c r="H747" s="94"/>
      <c r="I747" s="94"/>
    </row>
    <row r="748" spans="7:9" ht="12.75">
      <c r="G748" s="27"/>
      <c r="H748" s="94"/>
      <c r="I748" s="94"/>
    </row>
    <row r="749" spans="7:9" ht="12.75">
      <c r="G749" s="27"/>
      <c r="H749" s="94"/>
      <c r="I749" s="94"/>
    </row>
    <row r="750" spans="7:9" ht="12.75">
      <c r="G750" s="27"/>
      <c r="H750" s="94"/>
      <c r="I750" s="94"/>
    </row>
    <row r="751" spans="7:9" ht="12.75">
      <c r="G751" s="27"/>
      <c r="H751" s="94"/>
      <c r="I751" s="94"/>
    </row>
    <row r="752" spans="7:9" ht="12.75">
      <c r="G752" s="27"/>
      <c r="H752" s="27"/>
      <c r="I752" s="94"/>
    </row>
    <row r="753" spans="7:9" ht="12.75">
      <c r="G753" s="27"/>
      <c r="H753" s="27"/>
      <c r="I753" s="94"/>
    </row>
    <row r="754" spans="7:9" ht="12.75">
      <c r="G754" s="27"/>
      <c r="H754" s="27"/>
      <c r="I754" s="94"/>
    </row>
    <row r="755" spans="7:10" ht="12.75">
      <c r="G755" s="27"/>
      <c r="H755" s="27"/>
      <c r="I755" s="94"/>
      <c r="J755" s="94"/>
    </row>
    <row r="756" spans="7:10" ht="12.75">
      <c r="G756" s="27"/>
      <c r="H756" s="27"/>
      <c r="I756" s="94"/>
      <c r="J756" s="94"/>
    </row>
    <row r="757" spans="7:10" ht="12.75">
      <c r="G757" s="27"/>
      <c r="H757" s="27"/>
      <c r="I757" s="94"/>
      <c r="J757" s="94"/>
    </row>
    <row r="758" spans="7:10" ht="12.75">
      <c r="G758" s="27"/>
      <c r="H758" s="27"/>
      <c r="I758" s="94"/>
      <c r="J758" s="94"/>
    </row>
    <row r="759" spans="7:10" ht="12.75">
      <c r="G759" s="27"/>
      <c r="H759" s="27"/>
      <c r="I759" s="94"/>
      <c r="J759" s="94"/>
    </row>
    <row r="760" spans="7:10" ht="12.75">
      <c r="G760" s="27"/>
      <c r="H760" s="27"/>
      <c r="I760" s="94"/>
      <c r="J760" s="94"/>
    </row>
    <row r="761" spans="7:10" ht="12.75">
      <c r="G761" s="27"/>
      <c r="H761" s="27"/>
      <c r="I761" s="94"/>
      <c r="J761" s="94"/>
    </row>
    <row r="762" spans="7:10" ht="12.75">
      <c r="G762" s="27"/>
      <c r="H762" s="27"/>
      <c r="I762" s="94"/>
      <c r="J762" s="94"/>
    </row>
    <row r="763" spans="7:10" ht="12.75">
      <c r="G763" s="27"/>
      <c r="H763" s="27"/>
      <c r="I763" s="94"/>
      <c r="J763" s="94"/>
    </row>
    <row r="764" spans="7:10" ht="12.75">
      <c r="G764" s="27"/>
      <c r="H764" s="27"/>
      <c r="I764" s="94"/>
      <c r="J764" s="94"/>
    </row>
    <row r="765" spans="7:10" ht="12.75">
      <c r="G765" s="27"/>
      <c r="H765" s="27"/>
      <c r="I765" s="94"/>
      <c r="J765" s="94"/>
    </row>
    <row r="766" spans="7:10" ht="12.75">
      <c r="G766" s="27"/>
      <c r="H766" s="27"/>
      <c r="I766" s="94"/>
      <c r="J766" s="94"/>
    </row>
    <row r="767" spans="7:10" ht="12.75">
      <c r="G767" s="27"/>
      <c r="H767" s="27"/>
      <c r="I767" s="94"/>
      <c r="J767" s="94"/>
    </row>
    <row r="768" spans="8:10" ht="12.75">
      <c r="H768" s="27"/>
      <c r="I768" s="94"/>
      <c r="J768" s="94"/>
    </row>
    <row r="769" spans="8:10" ht="12.75">
      <c r="H769" s="27"/>
      <c r="I769" s="94"/>
      <c r="J769" s="94"/>
    </row>
    <row r="770" ht="12.75">
      <c r="J770" s="94"/>
    </row>
    <row r="771" ht="12.75">
      <c r="J771" s="94"/>
    </row>
    <row r="772" ht="12.75">
      <c r="J772" s="94"/>
    </row>
    <row r="781" spans="8:9" ht="12.75">
      <c r="H781" s="27"/>
      <c r="I781" s="94"/>
    </row>
    <row r="782" spans="8:9" ht="12.75">
      <c r="H782" s="27"/>
      <c r="I782" s="94"/>
    </row>
    <row r="783" spans="8:9" ht="12.75">
      <c r="H783" s="27"/>
      <c r="I783" s="94"/>
    </row>
    <row r="784" spans="8:10" ht="12.75">
      <c r="H784" s="27"/>
      <c r="I784" s="94"/>
      <c r="J784" s="94"/>
    </row>
    <row r="785" spans="8:10" ht="12.75">
      <c r="H785" s="27"/>
      <c r="I785" s="94"/>
      <c r="J785" s="94"/>
    </row>
    <row r="786" spans="8:10" ht="12.75">
      <c r="H786" s="27"/>
      <c r="I786" s="94"/>
      <c r="J786" s="94"/>
    </row>
    <row r="787" spans="8:10" ht="12.75">
      <c r="H787" s="27"/>
      <c r="I787" s="94"/>
      <c r="J787" s="94"/>
    </row>
    <row r="788" spans="7:10" ht="12.75">
      <c r="G788" s="27"/>
      <c r="H788" s="27"/>
      <c r="I788" s="94"/>
      <c r="J788" s="94"/>
    </row>
    <row r="789" spans="7:10" ht="12.75">
      <c r="G789" s="27"/>
      <c r="H789" s="27"/>
      <c r="I789" s="94"/>
      <c r="J789" s="94"/>
    </row>
    <row r="790" spans="7:10" ht="12.75">
      <c r="G790" s="27"/>
      <c r="H790" s="27"/>
      <c r="I790" s="94"/>
      <c r="J790" s="94"/>
    </row>
    <row r="791" spans="7:10" ht="12.75">
      <c r="G791" s="27"/>
      <c r="H791" s="27"/>
      <c r="I791" s="94"/>
      <c r="J791" s="94"/>
    </row>
    <row r="792" spans="7:10" ht="12.75">
      <c r="G792" s="27"/>
      <c r="H792" s="27"/>
      <c r="I792" s="94"/>
      <c r="J792" s="94"/>
    </row>
    <row r="793" spans="7:10" ht="12.75">
      <c r="G793" s="27"/>
      <c r="H793" s="27"/>
      <c r="I793" s="94"/>
      <c r="J793" s="94"/>
    </row>
    <row r="794" spans="7:10" ht="12.75">
      <c r="G794" s="27"/>
      <c r="H794" s="27"/>
      <c r="I794" s="94"/>
      <c r="J794" s="94"/>
    </row>
    <row r="795" spans="7:10" ht="12.75">
      <c r="G795" s="27"/>
      <c r="H795" s="27"/>
      <c r="I795" s="94"/>
      <c r="J795" s="94"/>
    </row>
    <row r="796" spans="7:10" ht="12.75">
      <c r="G796" s="27"/>
      <c r="H796" s="27"/>
      <c r="I796" s="94"/>
      <c r="J796" s="94"/>
    </row>
    <row r="797" spans="7:10" ht="12.75">
      <c r="G797" s="27"/>
      <c r="H797" s="27"/>
      <c r="I797" s="94"/>
      <c r="J797" s="94"/>
    </row>
    <row r="798" spans="1:10" ht="12.75">
      <c r="A798" s="27"/>
      <c r="B798" s="27"/>
      <c r="C798" s="27"/>
      <c r="D798" s="27"/>
      <c r="E798" s="27"/>
      <c r="F798" s="27"/>
      <c r="G798" s="27"/>
      <c r="H798" s="27"/>
      <c r="I798" s="94"/>
      <c r="J798" s="94"/>
    </row>
    <row r="799" spans="7:10" ht="12.75">
      <c r="G799" s="27"/>
      <c r="H799" s="27"/>
      <c r="I799" s="94"/>
      <c r="J799" s="94"/>
    </row>
    <row r="800" spans="7:10" ht="12.75">
      <c r="G800" s="27"/>
      <c r="H800" s="27"/>
      <c r="I800" s="94"/>
      <c r="J800" s="94"/>
    </row>
    <row r="801" spans="7:10" ht="12.75">
      <c r="G801" s="27"/>
      <c r="H801" s="27"/>
      <c r="I801" s="94"/>
      <c r="J801" s="94"/>
    </row>
    <row r="802" spans="7:10" ht="12.75">
      <c r="G802" s="27"/>
      <c r="H802" s="27"/>
      <c r="I802" s="94"/>
      <c r="J802" s="94"/>
    </row>
    <row r="803" spans="7:10" ht="12.75">
      <c r="G803" s="27"/>
      <c r="H803" s="27"/>
      <c r="I803" s="94"/>
      <c r="J803" s="94"/>
    </row>
    <row r="804" spans="7:10" ht="12.75">
      <c r="G804" s="27"/>
      <c r="H804" s="27"/>
      <c r="I804" s="94"/>
      <c r="J804" s="94"/>
    </row>
    <row r="805" spans="7:10" ht="12.75">
      <c r="G805" s="27"/>
      <c r="H805" s="27"/>
      <c r="I805" s="94"/>
      <c r="J805" s="94"/>
    </row>
    <row r="806" spans="1:10" ht="12.75">
      <c r="A806" s="27"/>
      <c r="B806" s="27"/>
      <c r="C806" s="27"/>
      <c r="D806" s="27"/>
      <c r="E806" s="27"/>
      <c r="F806" s="27"/>
      <c r="G806" s="27"/>
      <c r="H806" s="27"/>
      <c r="I806" s="94"/>
      <c r="J806" s="94"/>
    </row>
    <row r="807" spans="1:10" ht="12.75">
      <c r="A807" s="27"/>
      <c r="B807" s="27"/>
      <c r="C807" s="27"/>
      <c r="D807" s="27"/>
      <c r="E807" s="27"/>
      <c r="F807" s="27"/>
      <c r="G807" s="27"/>
      <c r="H807" s="27"/>
      <c r="I807" s="94"/>
      <c r="J807" s="94"/>
    </row>
    <row r="808" spans="1:10" ht="12.75">
      <c r="A808" s="27"/>
      <c r="B808" s="27"/>
      <c r="C808" s="27"/>
      <c r="D808" s="27"/>
      <c r="E808" s="27"/>
      <c r="F808" s="27"/>
      <c r="G808" s="27"/>
      <c r="H808" s="27"/>
      <c r="I808" s="94"/>
      <c r="J808" s="94"/>
    </row>
    <row r="809" spans="1:10" ht="12.75">
      <c r="A809" s="27"/>
      <c r="B809" s="27"/>
      <c r="C809" s="27"/>
      <c r="D809" s="27"/>
      <c r="E809" s="27"/>
      <c r="F809" s="27"/>
      <c r="G809" s="27"/>
      <c r="H809" s="27"/>
      <c r="I809" s="94"/>
      <c r="J809" s="94"/>
    </row>
    <row r="810" spans="1:10" ht="12.75">
      <c r="A810" s="27"/>
      <c r="B810" s="27"/>
      <c r="C810" s="27"/>
      <c r="D810" s="27"/>
      <c r="E810" s="27"/>
      <c r="F810" s="27"/>
      <c r="G810" s="27"/>
      <c r="H810" s="27"/>
      <c r="I810" s="94"/>
      <c r="J810" s="94"/>
    </row>
    <row r="811" ht="12.75">
      <c r="J811" s="94"/>
    </row>
    <row r="812" ht="12.75">
      <c r="J812" s="94"/>
    </row>
    <row r="813" ht="12.75">
      <c r="J813" s="94"/>
    </row>
    <row r="814" spans="1:10" ht="12.75">
      <c r="A814" s="27"/>
      <c r="B814" s="27"/>
      <c r="C814" s="27"/>
      <c r="D814" s="27"/>
      <c r="E814" s="27"/>
      <c r="F814" s="27"/>
      <c r="G814" s="27"/>
      <c r="H814" s="27"/>
      <c r="I814" s="94"/>
      <c r="J814" s="94"/>
    </row>
    <row r="815" spans="1:10" ht="12.75">
      <c r="A815" s="27"/>
      <c r="B815" s="27"/>
      <c r="C815" s="27"/>
      <c r="D815" s="27"/>
      <c r="E815" s="27"/>
      <c r="F815" s="27"/>
      <c r="G815" s="27"/>
      <c r="H815" s="27"/>
      <c r="I815" s="94"/>
      <c r="J815" s="94"/>
    </row>
    <row r="816" spans="7:10" ht="12.75">
      <c r="G816" s="27"/>
      <c r="H816" s="27"/>
      <c r="I816" s="94"/>
      <c r="J816" s="94"/>
    </row>
    <row r="817" spans="7:10" ht="12.75">
      <c r="G817" s="27"/>
      <c r="H817" s="27"/>
      <c r="I817" s="94"/>
      <c r="J817" s="94"/>
    </row>
    <row r="818" spans="7:10" ht="12.75">
      <c r="G818" s="27"/>
      <c r="H818" s="27"/>
      <c r="I818" s="94"/>
      <c r="J818" s="94"/>
    </row>
    <row r="819" spans="7:10" ht="12.75">
      <c r="G819" s="27"/>
      <c r="H819" s="27"/>
      <c r="I819" s="94"/>
      <c r="J819" s="94"/>
    </row>
    <row r="820" spans="7:10" ht="12.75">
      <c r="G820" s="27"/>
      <c r="H820" s="27"/>
      <c r="I820" s="94"/>
      <c r="J820" s="94"/>
    </row>
    <row r="821" spans="7:10" ht="12.75">
      <c r="G821" s="27"/>
      <c r="H821" s="27"/>
      <c r="I821" s="94"/>
      <c r="J821" s="94"/>
    </row>
    <row r="822" spans="7:10" ht="12.75">
      <c r="G822" s="27"/>
      <c r="H822" s="27"/>
      <c r="I822" s="94"/>
      <c r="J822" s="94"/>
    </row>
    <row r="823" spans="7:10" ht="12.75">
      <c r="G823" s="27"/>
      <c r="H823" s="27"/>
      <c r="I823" s="94"/>
      <c r="J823" s="94"/>
    </row>
    <row r="824" spans="7:10" ht="12.75">
      <c r="G824" s="27"/>
      <c r="H824" s="27"/>
      <c r="I824" s="94"/>
      <c r="J824" s="94"/>
    </row>
    <row r="825" spans="7:10" ht="12.75">
      <c r="G825" s="27"/>
      <c r="H825" s="27"/>
      <c r="I825" s="94"/>
      <c r="J825" s="94"/>
    </row>
    <row r="826" spans="7:10" ht="12.75">
      <c r="G826" s="27"/>
      <c r="H826" s="27"/>
      <c r="I826" s="94"/>
      <c r="J826" s="94"/>
    </row>
    <row r="827" spans="7:10" ht="12.75">
      <c r="G827" s="27"/>
      <c r="H827" s="27"/>
      <c r="I827" s="94"/>
      <c r="J827" s="94"/>
    </row>
    <row r="828" spans="7:10" ht="12.75">
      <c r="G828" s="27"/>
      <c r="H828" s="27"/>
      <c r="I828" s="94"/>
      <c r="J828" s="94"/>
    </row>
    <row r="829" spans="7:10" ht="12.75">
      <c r="G829" s="27"/>
      <c r="H829" s="27"/>
      <c r="I829" s="94"/>
      <c r="J829" s="94"/>
    </row>
    <row r="830" spans="7:10" ht="12.75">
      <c r="G830" s="27"/>
      <c r="H830" s="27"/>
      <c r="I830" s="94"/>
      <c r="J830" s="94"/>
    </row>
    <row r="831" spans="7:10" ht="12.75">
      <c r="G831" s="27"/>
      <c r="H831" s="27"/>
      <c r="I831" s="94"/>
      <c r="J831" s="94"/>
    </row>
    <row r="832" spans="7:10" ht="12.75">
      <c r="G832" s="27"/>
      <c r="H832" s="27"/>
      <c r="I832" s="94"/>
      <c r="J832" s="94"/>
    </row>
    <row r="833" spans="7:10" ht="12.75">
      <c r="G833" s="27"/>
      <c r="H833" s="27"/>
      <c r="I833" s="94"/>
      <c r="J833" s="94"/>
    </row>
    <row r="834" spans="7:10" ht="12.75">
      <c r="G834" s="27"/>
      <c r="H834" s="27"/>
      <c r="I834" s="94"/>
      <c r="J834" s="94"/>
    </row>
    <row r="835" spans="7:10" ht="12.75">
      <c r="G835" s="27"/>
      <c r="H835" s="27"/>
      <c r="I835" s="94"/>
      <c r="J835" s="94"/>
    </row>
    <row r="836" spans="7:10" ht="12.75">
      <c r="G836" s="27"/>
      <c r="H836" s="27"/>
      <c r="I836" s="94"/>
      <c r="J836" s="94"/>
    </row>
    <row r="837" spans="7:10" ht="12.75">
      <c r="G837" s="27"/>
      <c r="H837" s="27"/>
      <c r="I837" s="94"/>
      <c r="J837" s="94"/>
    </row>
    <row r="838" spans="7:10" ht="12.75">
      <c r="G838" s="27"/>
      <c r="H838" s="27"/>
      <c r="I838" s="94"/>
      <c r="J838" s="94"/>
    </row>
    <row r="839" spans="7:10" ht="12.75">
      <c r="G839" s="27"/>
      <c r="H839" s="27"/>
      <c r="I839" s="94"/>
      <c r="J839" s="94"/>
    </row>
    <row r="840" spans="7:10" ht="12.75">
      <c r="G840" s="27"/>
      <c r="H840" s="27"/>
      <c r="I840" s="94"/>
      <c r="J840" s="94"/>
    </row>
    <row r="841" spans="1:10" ht="12.75">
      <c r="A841" s="27"/>
      <c r="B841" s="27"/>
      <c r="C841" s="27"/>
      <c r="D841" s="27"/>
      <c r="E841" s="27"/>
      <c r="F841" s="27"/>
      <c r="G841" s="27"/>
      <c r="H841" s="27"/>
      <c r="I841" s="94"/>
      <c r="J841" s="94"/>
    </row>
    <row r="842" spans="1:10" ht="12.75">
      <c r="A842" s="27"/>
      <c r="B842" s="27"/>
      <c r="C842" s="27"/>
      <c r="D842" s="27"/>
      <c r="E842" s="27"/>
      <c r="F842" s="27"/>
      <c r="G842" s="27"/>
      <c r="H842" s="27"/>
      <c r="I842" s="94"/>
      <c r="J842" s="94"/>
    </row>
    <row r="843" spans="1:10" ht="12.75">
      <c r="A843" s="27"/>
      <c r="B843" s="27"/>
      <c r="C843" s="27"/>
      <c r="D843" s="27"/>
      <c r="E843" s="27"/>
      <c r="F843" s="27"/>
      <c r="G843" s="27"/>
      <c r="H843" s="27"/>
      <c r="I843" s="94"/>
      <c r="J843" s="94"/>
    </row>
    <row r="844" spans="7:10" ht="12.75">
      <c r="G844" s="27"/>
      <c r="H844" s="27"/>
      <c r="I844" s="94"/>
      <c r="J844" s="94"/>
    </row>
    <row r="845" spans="1:10" ht="12.75">
      <c r="A845" s="27"/>
      <c r="B845" s="27"/>
      <c r="C845" s="27"/>
      <c r="D845" s="27"/>
      <c r="E845" s="27"/>
      <c r="F845" s="27"/>
      <c r="G845" s="27"/>
      <c r="H845" s="27"/>
      <c r="I845" s="94"/>
      <c r="J845" s="94"/>
    </row>
    <row r="846" spans="1:10" ht="12.75">
      <c r="A846" s="27"/>
      <c r="B846" s="27"/>
      <c r="C846" s="27"/>
      <c r="D846" s="27"/>
      <c r="E846" s="27"/>
      <c r="F846" s="27"/>
      <c r="G846" s="27"/>
      <c r="H846" s="27"/>
      <c r="I846" s="94"/>
      <c r="J846" s="94"/>
    </row>
    <row r="847" spans="1:10" ht="12.75">
      <c r="A847" s="27"/>
      <c r="B847" s="27"/>
      <c r="C847" s="27"/>
      <c r="D847" s="27"/>
      <c r="E847" s="27"/>
      <c r="F847" s="27"/>
      <c r="G847" s="27"/>
      <c r="H847" s="27"/>
      <c r="I847" s="94"/>
      <c r="J847" s="94"/>
    </row>
    <row r="848" spans="1:10" ht="12.75">
      <c r="A848" s="27"/>
      <c r="B848" s="27"/>
      <c r="C848" s="27"/>
      <c r="D848" s="27"/>
      <c r="E848" s="27"/>
      <c r="F848" s="27"/>
      <c r="G848" s="27"/>
      <c r="H848" s="27"/>
      <c r="I848" s="94"/>
      <c r="J848" s="94"/>
    </row>
    <row r="849" spans="1:10" ht="12.75">
      <c r="A849" s="27"/>
      <c r="B849" s="27"/>
      <c r="C849" s="27"/>
      <c r="D849" s="27"/>
      <c r="E849" s="27"/>
      <c r="F849" s="27"/>
      <c r="G849" s="27"/>
      <c r="H849" s="27"/>
      <c r="I849" s="94"/>
      <c r="J849" s="94"/>
    </row>
    <row r="850" spans="1:10" ht="12.75">
      <c r="A850" s="27"/>
      <c r="B850" s="27"/>
      <c r="C850" s="27"/>
      <c r="D850" s="27"/>
      <c r="E850" s="27"/>
      <c r="F850" s="27"/>
      <c r="G850" s="27"/>
      <c r="H850" s="27"/>
      <c r="I850" s="94"/>
      <c r="J850" s="94"/>
    </row>
    <row r="851" spans="1:10" ht="12.75">
      <c r="A851" s="27"/>
      <c r="B851" s="27"/>
      <c r="C851" s="27"/>
      <c r="D851" s="27"/>
      <c r="E851" s="27"/>
      <c r="F851" s="27"/>
      <c r="G851" s="27"/>
      <c r="H851" s="27"/>
      <c r="I851" s="94"/>
      <c r="J851" s="94"/>
    </row>
    <row r="852" spans="1:10" ht="12.75">
      <c r="A852" s="27"/>
      <c r="B852" s="27"/>
      <c r="C852" s="27"/>
      <c r="D852" s="27"/>
      <c r="E852" s="27"/>
      <c r="F852" s="27"/>
      <c r="G852" s="27"/>
      <c r="H852" s="27"/>
      <c r="I852" s="94"/>
      <c r="J852" s="94"/>
    </row>
    <row r="853" spans="1:10" ht="12.75">
      <c r="A853" s="27"/>
      <c r="B853" s="27"/>
      <c r="C853" s="27"/>
      <c r="D853" s="27"/>
      <c r="E853" s="27"/>
      <c r="F853" s="27"/>
      <c r="G853" s="27"/>
      <c r="H853" s="27"/>
      <c r="I853" s="94"/>
      <c r="J853" s="94"/>
    </row>
    <row r="854" spans="1:10" ht="12.75">
      <c r="A854" s="27"/>
      <c r="B854" s="27"/>
      <c r="C854" s="27"/>
      <c r="D854" s="27"/>
      <c r="E854" s="27"/>
      <c r="F854" s="27"/>
      <c r="G854" s="27"/>
      <c r="H854" s="27"/>
      <c r="I854" s="94"/>
      <c r="J854" s="94"/>
    </row>
    <row r="855" spans="1:10" ht="12.75">
      <c r="A855" s="27"/>
      <c r="B855" s="27"/>
      <c r="C855" s="27"/>
      <c r="D855" s="27"/>
      <c r="E855" s="27"/>
      <c r="F855" s="27"/>
      <c r="G855" s="27"/>
      <c r="H855" s="27"/>
      <c r="I855" s="94"/>
      <c r="J855" s="94"/>
    </row>
    <row r="977" spans="1:10" ht="12.75">
      <c r="A977" s="27"/>
      <c r="B977" s="27"/>
      <c r="C977" s="27"/>
      <c r="D977" s="27"/>
      <c r="E977" s="27"/>
      <c r="F977" s="27"/>
      <c r="G977" s="27"/>
      <c r="H977" s="27"/>
      <c r="I977" s="94"/>
      <c r="J977" s="94"/>
    </row>
    <row r="978" spans="1:10" ht="12.75">
      <c r="A978" s="27"/>
      <c r="B978" s="27"/>
      <c r="C978" s="27"/>
      <c r="D978" s="27"/>
      <c r="E978" s="27"/>
      <c r="F978" s="27"/>
      <c r="G978" s="27"/>
      <c r="H978" s="27"/>
      <c r="I978" s="94"/>
      <c r="J978" s="94"/>
    </row>
    <row r="979" spans="1:10" ht="12.75">
      <c r="A979" s="27"/>
      <c r="B979" s="27"/>
      <c r="C979" s="27"/>
      <c r="D979" s="27"/>
      <c r="E979" s="27"/>
      <c r="F979" s="27"/>
      <c r="G979" s="27"/>
      <c r="H979" s="27"/>
      <c r="I979" s="94"/>
      <c r="J979" s="94"/>
    </row>
    <row r="980" spans="1:10" ht="12.75">
      <c r="A980" s="27"/>
      <c r="B980" s="27"/>
      <c r="C980" s="27"/>
      <c r="D980" s="27"/>
      <c r="E980" s="27"/>
      <c r="F980" s="27"/>
      <c r="G980" s="27"/>
      <c r="H980" s="27"/>
      <c r="I980" s="94"/>
      <c r="J980" s="94"/>
    </row>
    <row r="981" spans="1:10" ht="12.75">
      <c r="A981" s="27"/>
      <c r="B981" s="27"/>
      <c r="C981" s="27"/>
      <c r="D981" s="27"/>
      <c r="E981" s="27"/>
      <c r="F981" s="27"/>
      <c r="G981" s="27"/>
      <c r="H981" s="27"/>
      <c r="I981" s="94"/>
      <c r="J981" s="94"/>
    </row>
    <row r="982" spans="1:10" ht="12.75">
      <c r="A982" s="27"/>
      <c r="B982" s="27"/>
      <c r="C982" s="27"/>
      <c r="D982" s="27"/>
      <c r="E982" s="27"/>
      <c r="F982" s="27"/>
      <c r="G982" s="27"/>
      <c r="H982" s="27"/>
      <c r="I982" s="94"/>
      <c r="J982" s="94"/>
    </row>
    <row r="983" spans="1:10" ht="12.75">
      <c r="A983" s="27"/>
      <c r="B983" s="27"/>
      <c r="C983" s="27"/>
      <c r="D983" s="27"/>
      <c r="E983" s="27"/>
      <c r="F983" s="27"/>
      <c r="G983" s="27"/>
      <c r="H983" s="27"/>
      <c r="I983" s="94"/>
      <c r="J983" s="94"/>
    </row>
    <row r="984" spans="1:10" ht="12.75">
      <c r="A984" s="27"/>
      <c r="B984" s="27"/>
      <c r="C984" s="27"/>
      <c r="D984" s="27"/>
      <c r="E984" s="27"/>
      <c r="F984" s="27"/>
      <c r="G984" s="27"/>
      <c r="H984" s="27"/>
      <c r="I984" s="94"/>
      <c r="J984" s="94"/>
    </row>
    <row r="985" spans="7:10" ht="12.75">
      <c r="G985" s="27"/>
      <c r="H985" s="27"/>
      <c r="I985" s="94"/>
      <c r="J985" s="94"/>
    </row>
    <row r="986" spans="1:10" ht="12.75">
      <c r="A986" s="27"/>
      <c r="B986" s="27"/>
      <c r="C986" s="27"/>
      <c r="D986" s="27"/>
      <c r="E986" s="27"/>
      <c r="F986" s="27"/>
      <c r="G986" s="27"/>
      <c r="H986" s="27"/>
      <c r="I986" s="94"/>
      <c r="J986" s="94"/>
    </row>
    <row r="987" spans="1:10" ht="12.75">
      <c r="A987" s="27"/>
      <c r="B987" s="27"/>
      <c r="C987" s="27"/>
      <c r="D987" s="27"/>
      <c r="E987" s="27"/>
      <c r="F987" s="27"/>
      <c r="G987" s="27"/>
      <c r="H987" s="27"/>
      <c r="I987" s="94"/>
      <c r="J987" s="94"/>
    </row>
    <row r="988" spans="1:10" ht="12.75">
      <c r="A988" s="27"/>
      <c r="B988" s="27"/>
      <c r="C988" s="27"/>
      <c r="D988" s="27"/>
      <c r="E988" s="27"/>
      <c r="F988" s="27"/>
      <c r="G988" s="27"/>
      <c r="H988" s="27"/>
      <c r="I988" s="94"/>
      <c r="J988" s="94"/>
    </row>
    <row r="989" spans="1:10" ht="12.75">
      <c r="A989" s="27"/>
      <c r="B989" s="27"/>
      <c r="C989" s="27"/>
      <c r="D989" s="27"/>
      <c r="E989" s="27"/>
      <c r="F989" s="27"/>
      <c r="G989" s="27"/>
      <c r="H989" s="27"/>
      <c r="I989" s="94"/>
      <c r="J989" s="94"/>
    </row>
    <row r="990" spans="1:10" ht="12.75">
      <c r="A990" s="27"/>
      <c r="B990" s="27"/>
      <c r="C990" s="27"/>
      <c r="D990" s="27"/>
      <c r="E990" s="27"/>
      <c r="F990" s="27"/>
      <c r="G990" s="27"/>
      <c r="H990" s="27"/>
      <c r="I990" s="94"/>
      <c r="J990" s="94"/>
    </row>
    <row r="991" spans="1:10" ht="12.75">
      <c r="A991" s="27"/>
      <c r="B991" s="27"/>
      <c r="C991" s="27"/>
      <c r="D991" s="27"/>
      <c r="E991" s="27"/>
      <c r="F991" s="27"/>
      <c r="G991" s="27"/>
      <c r="H991" s="27"/>
      <c r="I991" s="94"/>
      <c r="J991" s="94"/>
    </row>
    <row r="992" spans="1:10" ht="12.75">
      <c r="A992" s="27"/>
      <c r="B992" s="27"/>
      <c r="C992" s="27"/>
      <c r="D992" s="27"/>
      <c r="E992" s="27"/>
      <c r="F992" s="27"/>
      <c r="G992" s="27"/>
      <c r="H992" s="27"/>
      <c r="I992" s="94"/>
      <c r="J992" s="94"/>
    </row>
    <row r="993" spans="1:10" ht="12.75">
      <c r="A993" s="27"/>
      <c r="B993" s="27"/>
      <c r="C993" s="27"/>
      <c r="D993" s="27"/>
      <c r="E993" s="27"/>
      <c r="F993" s="27"/>
      <c r="G993" s="27"/>
      <c r="H993" s="27"/>
      <c r="I993" s="94"/>
      <c r="J993" s="94"/>
    </row>
    <row r="994" spans="1:10" ht="12.75">
      <c r="A994" s="27"/>
      <c r="B994" s="27"/>
      <c r="C994" s="27"/>
      <c r="D994" s="27"/>
      <c r="E994" s="27"/>
      <c r="F994" s="27"/>
      <c r="G994" s="27"/>
      <c r="H994" s="27"/>
      <c r="I994" s="94"/>
      <c r="J994" s="94"/>
    </row>
    <row r="995" spans="1:10" ht="12.75">
      <c r="A995" s="27"/>
      <c r="B995" s="27"/>
      <c r="C995" s="27"/>
      <c r="D995" s="27"/>
      <c r="E995" s="27"/>
      <c r="F995" s="27"/>
      <c r="G995" s="27"/>
      <c r="H995" s="27"/>
      <c r="I995" s="94"/>
      <c r="J995" s="94"/>
    </row>
    <row r="996" spans="1:10" ht="12.75">
      <c r="A996" s="27"/>
      <c r="B996" s="27"/>
      <c r="C996" s="27"/>
      <c r="D996" s="27"/>
      <c r="E996" s="27"/>
      <c r="F996" s="27"/>
      <c r="G996" s="27"/>
      <c r="H996" s="27"/>
      <c r="I996" s="94"/>
      <c r="J996" s="94"/>
    </row>
    <row r="997" spans="1:10" ht="12.75">
      <c r="A997" s="27"/>
      <c r="B997" s="27"/>
      <c r="C997" s="27"/>
      <c r="D997" s="27"/>
      <c r="E997" s="27"/>
      <c r="F997" s="27"/>
      <c r="G997" s="27"/>
      <c r="H997" s="27"/>
      <c r="I997" s="94"/>
      <c r="J997" s="94"/>
    </row>
    <row r="998" spans="1:10" ht="12.75">
      <c r="A998" s="27"/>
      <c r="B998" s="27"/>
      <c r="C998" s="27"/>
      <c r="D998" s="27"/>
      <c r="E998" s="27"/>
      <c r="F998" s="27"/>
      <c r="G998" s="27"/>
      <c r="H998" s="27"/>
      <c r="I998" s="94"/>
      <c r="J998" s="94"/>
    </row>
    <row r="999" spans="1:10" ht="12.75">
      <c r="A999" s="27"/>
      <c r="B999" s="27"/>
      <c r="C999" s="27"/>
      <c r="D999" s="27"/>
      <c r="E999" s="27"/>
      <c r="F999" s="27"/>
      <c r="G999" s="27"/>
      <c r="H999" s="27"/>
      <c r="I999" s="94"/>
      <c r="J999" s="94"/>
    </row>
    <row r="1000" spans="1:10" ht="12.75">
      <c r="A1000" s="27"/>
      <c r="B1000" s="27"/>
      <c r="C1000" s="27"/>
      <c r="D1000" s="27"/>
      <c r="E1000" s="27"/>
      <c r="F1000" s="27"/>
      <c r="G1000" s="27"/>
      <c r="H1000" s="27"/>
      <c r="I1000" s="94"/>
      <c r="J1000" s="94"/>
    </row>
    <row r="1001" spans="1:10" ht="12.75">
      <c r="A1001" s="27"/>
      <c r="B1001" s="27"/>
      <c r="C1001" s="27"/>
      <c r="D1001" s="27"/>
      <c r="E1001" s="27"/>
      <c r="F1001" s="27"/>
      <c r="G1001" s="27"/>
      <c r="H1001" s="27"/>
      <c r="I1001" s="94"/>
      <c r="J1001" s="94"/>
    </row>
    <row r="1002" spans="1:10" ht="12.75">
      <c r="A1002" s="27"/>
      <c r="B1002" s="27"/>
      <c r="C1002" s="27"/>
      <c r="D1002" s="27"/>
      <c r="E1002" s="27"/>
      <c r="F1002" s="27"/>
      <c r="G1002" s="27"/>
      <c r="H1002" s="27"/>
      <c r="I1002" s="94"/>
      <c r="J1002" s="94"/>
    </row>
    <row r="1003" spans="1:10" ht="12.75">
      <c r="A1003" s="27"/>
      <c r="B1003" s="27"/>
      <c r="C1003" s="27"/>
      <c r="D1003" s="27"/>
      <c r="E1003" s="27"/>
      <c r="F1003" s="27"/>
      <c r="G1003" s="27"/>
      <c r="H1003" s="27"/>
      <c r="I1003" s="94"/>
      <c r="J1003" s="94"/>
    </row>
    <row r="1004" spans="1:10" ht="12.75">
      <c r="A1004" s="27"/>
      <c r="B1004" s="27"/>
      <c r="C1004" s="27"/>
      <c r="D1004" s="27"/>
      <c r="E1004" s="27"/>
      <c r="F1004" s="27"/>
      <c r="G1004" s="27"/>
      <c r="H1004" s="27"/>
      <c r="I1004" s="94"/>
      <c r="J1004" s="94"/>
    </row>
    <row r="1005" spans="1:10" ht="12.75">
      <c r="A1005" s="27"/>
      <c r="B1005" s="27"/>
      <c r="C1005" s="27"/>
      <c r="D1005" s="27"/>
      <c r="E1005" s="27"/>
      <c r="F1005" s="27"/>
      <c r="G1005" s="27"/>
      <c r="H1005" s="27"/>
      <c r="I1005" s="94"/>
      <c r="J1005" s="94"/>
    </row>
    <row r="1006" spans="1:10" ht="12.75">
      <c r="A1006" s="27"/>
      <c r="B1006" s="27"/>
      <c r="C1006" s="27"/>
      <c r="D1006" s="27"/>
      <c r="E1006" s="27"/>
      <c r="F1006" s="27"/>
      <c r="G1006" s="27"/>
      <c r="H1006" s="27"/>
      <c r="I1006" s="94"/>
      <c r="J1006" s="94"/>
    </row>
    <row r="1007" spans="1:10" ht="12.75">
      <c r="A1007" s="27"/>
      <c r="B1007" s="27"/>
      <c r="C1007" s="27"/>
      <c r="D1007" s="27"/>
      <c r="E1007" s="27"/>
      <c r="F1007" s="27"/>
      <c r="G1007" s="27"/>
      <c r="H1007" s="27"/>
      <c r="I1007" s="94"/>
      <c r="J1007" s="94"/>
    </row>
    <row r="1008" spans="1:10" ht="12.75">
      <c r="A1008" s="27"/>
      <c r="B1008" s="27"/>
      <c r="C1008" s="27"/>
      <c r="D1008" s="27"/>
      <c r="E1008" s="27"/>
      <c r="F1008" s="27"/>
      <c r="G1008" s="27"/>
      <c r="H1008" s="27"/>
      <c r="I1008" s="94"/>
      <c r="J1008" s="94"/>
    </row>
    <row r="1009" spans="1:10" ht="12.75">
      <c r="A1009" s="27"/>
      <c r="B1009" s="27"/>
      <c r="C1009" s="27"/>
      <c r="D1009" s="27"/>
      <c r="E1009" s="27"/>
      <c r="F1009" s="27"/>
      <c r="G1009" s="27"/>
      <c r="H1009" s="27"/>
      <c r="I1009" s="94"/>
      <c r="J1009" s="94"/>
    </row>
    <row r="1010" spans="1:10" ht="12.75">
      <c r="A1010" s="27"/>
      <c r="B1010" s="27"/>
      <c r="C1010" s="27"/>
      <c r="D1010" s="27"/>
      <c r="E1010" s="27"/>
      <c r="F1010" s="27"/>
      <c r="G1010" s="27"/>
      <c r="H1010" s="27"/>
      <c r="I1010" s="94"/>
      <c r="J1010" s="94"/>
    </row>
    <row r="1011" spans="1:10" ht="12.75">
      <c r="A1011" s="27"/>
      <c r="B1011" s="27"/>
      <c r="C1011" s="27"/>
      <c r="D1011" s="27"/>
      <c r="E1011" s="27"/>
      <c r="F1011" s="27"/>
      <c r="G1011" s="27"/>
      <c r="H1011" s="27"/>
      <c r="I1011" s="94"/>
      <c r="J1011" s="94"/>
    </row>
    <row r="1012" spans="1:10" ht="12.75">
      <c r="A1012" s="27"/>
      <c r="B1012" s="27"/>
      <c r="C1012" s="27"/>
      <c r="D1012" s="27"/>
      <c r="E1012" s="27"/>
      <c r="F1012" s="27"/>
      <c r="G1012" s="27"/>
      <c r="H1012" s="27"/>
      <c r="I1012" s="94"/>
      <c r="J1012" s="94"/>
    </row>
    <row r="1013" spans="1:10" ht="12.75">
      <c r="A1013" s="27"/>
      <c r="B1013" s="27"/>
      <c r="C1013" s="27"/>
      <c r="D1013" s="27"/>
      <c r="E1013" s="27"/>
      <c r="F1013" s="27"/>
      <c r="G1013" s="27"/>
      <c r="H1013" s="27"/>
      <c r="I1013" s="94"/>
      <c r="J1013" s="94"/>
    </row>
    <row r="1014" spans="1:10" ht="12.75">
      <c r="A1014" s="27"/>
      <c r="B1014" s="27"/>
      <c r="C1014" s="27"/>
      <c r="D1014" s="27"/>
      <c r="E1014" s="27"/>
      <c r="F1014" s="27"/>
      <c r="G1014" s="27"/>
      <c r="H1014" s="27"/>
      <c r="I1014" s="94"/>
      <c r="J1014" s="94"/>
    </row>
    <row r="1015" spans="1:10" ht="12.75">
      <c r="A1015" s="27"/>
      <c r="B1015" s="27"/>
      <c r="C1015" s="27"/>
      <c r="D1015" s="27"/>
      <c r="E1015" s="27"/>
      <c r="F1015" s="27"/>
      <c r="G1015" s="27"/>
      <c r="H1015" s="27"/>
      <c r="I1015" s="94"/>
      <c r="J1015" s="94"/>
    </row>
    <row r="1016" spans="1:10" ht="12.75">
      <c r="A1016" s="27"/>
      <c r="B1016" s="27"/>
      <c r="C1016" s="27"/>
      <c r="D1016" s="27"/>
      <c r="E1016" s="27"/>
      <c r="F1016" s="27"/>
      <c r="G1016" s="27"/>
      <c r="H1016" s="27"/>
      <c r="I1016" s="94"/>
      <c r="J1016" s="94"/>
    </row>
    <row r="1017" spans="1:10" ht="12.75">
      <c r="A1017" s="27"/>
      <c r="B1017" s="27"/>
      <c r="C1017" s="27"/>
      <c r="D1017" s="27"/>
      <c r="E1017" s="27"/>
      <c r="F1017" s="27"/>
      <c r="G1017" s="27"/>
      <c r="H1017" s="27"/>
      <c r="I1017" s="94"/>
      <c r="J1017" s="94"/>
    </row>
    <row r="1018" spans="1:10" ht="12.75">
      <c r="A1018" s="27"/>
      <c r="B1018" s="27"/>
      <c r="C1018" s="27"/>
      <c r="D1018" s="27"/>
      <c r="E1018" s="27"/>
      <c r="F1018" s="27"/>
      <c r="G1018" s="27"/>
      <c r="H1018" s="27"/>
      <c r="I1018" s="94"/>
      <c r="J1018" s="94"/>
    </row>
    <row r="1019" spans="1:10" ht="12.75">
      <c r="A1019" s="27"/>
      <c r="B1019" s="27"/>
      <c r="C1019" s="27"/>
      <c r="D1019" s="27"/>
      <c r="E1019" s="27"/>
      <c r="F1019" s="27"/>
      <c r="G1019" s="27"/>
      <c r="H1019" s="27"/>
      <c r="I1019" s="94"/>
      <c r="J1019" s="94"/>
    </row>
    <row r="1020" spans="7:10" ht="12.75">
      <c r="G1020" s="27"/>
      <c r="H1020" s="27"/>
      <c r="I1020" s="94"/>
      <c r="J1020" s="94"/>
    </row>
    <row r="1021" spans="7:10" ht="12.75">
      <c r="G1021" s="27"/>
      <c r="H1021" s="27"/>
      <c r="I1021" s="94"/>
      <c r="J1021" s="94"/>
    </row>
    <row r="1022" spans="7:10" ht="12.75">
      <c r="G1022" s="27"/>
      <c r="H1022" s="27"/>
      <c r="I1022" s="94"/>
      <c r="J1022" s="94"/>
    </row>
    <row r="1023" spans="7:10" ht="12.75">
      <c r="G1023" s="27"/>
      <c r="H1023" s="27"/>
      <c r="I1023" s="94"/>
      <c r="J1023" s="94"/>
    </row>
    <row r="1024" spans="7:10" ht="12.75">
      <c r="G1024" s="27"/>
      <c r="H1024" s="27"/>
      <c r="I1024" s="94"/>
      <c r="J1024" s="94"/>
    </row>
    <row r="1025" spans="1:10" ht="12.75">
      <c r="A1025" s="27"/>
      <c r="B1025" s="27"/>
      <c r="C1025" s="27"/>
      <c r="D1025" s="27"/>
      <c r="E1025" s="27"/>
      <c r="F1025" s="27"/>
      <c r="G1025" s="27"/>
      <c r="H1025" s="27"/>
      <c r="I1025" s="94"/>
      <c r="J1025" s="94"/>
    </row>
    <row r="1026" spans="1:10" ht="12.75">
      <c r="A1026" s="27"/>
      <c r="B1026" s="27"/>
      <c r="C1026" s="27"/>
      <c r="D1026" s="27"/>
      <c r="E1026" s="27"/>
      <c r="F1026" s="27"/>
      <c r="G1026" s="27"/>
      <c r="H1026" s="27"/>
      <c r="I1026" s="94"/>
      <c r="J1026" s="94"/>
    </row>
    <row r="1027" spans="1:10" ht="12.75">
      <c r="A1027" s="27"/>
      <c r="B1027" s="27"/>
      <c r="C1027" s="27"/>
      <c r="D1027" s="27"/>
      <c r="E1027" s="27"/>
      <c r="F1027" s="27"/>
      <c r="G1027" s="27"/>
      <c r="H1027" s="27"/>
      <c r="I1027" s="94"/>
      <c r="J1027" s="94"/>
    </row>
    <row r="1028" spans="1:10" ht="12.75">
      <c r="A1028" s="27"/>
      <c r="B1028" s="27"/>
      <c r="C1028" s="27"/>
      <c r="D1028" s="27"/>
      <c r="E1028" s="27"/>
      <c r="F1028" s="27"/>
      <c r="G1028" s="27"/>
      <c r="H1028" s="27"/>
      <c r="I1028" s="94"/>
      <c r="J1028" s="94"/>
    </row>
    <row r="1029" spans="1:10" ht="12.75">
      <c r="A1029" s="27"/>
      <c r="B1029" s="27"/>
      <c r="C1029" s="27"/>
      <c r="D1029" s="27"/>
      <c r="E1029" s="27"/>
      <c r="F1029" s="27"/>
      <c r="G1029" s="27"/>
      <c r="H1029" s="27"/>
      <c r="I1029" s="94"/>
      <c r="J1029" s="94"/>
    </row>
    <row r="1030" spans="1:10" ht="12.75">
      <c r="A1030" s="27"/>
      <c r="B1030" s="27"/>
      <c r="C1030" s="27"/>
      <c r="D1030" s="27"/>
      <c r="E1030" s="27"/>
      <c r="F1030" s="27"/>
      <c r="G1030" s="27"/>
      <c r="H1030" s="27"/>
      <c r="I1030" s="94"/>
      <c r="J1030" s="94"/>
    </row>
    <row r="1031" spans="1:10" ht="12.75">
      <c r="A1031" s="27"/>
      <c r="B1031" s="27"/>
      <c r="C1031" s="27"/>
      <c r="D1031" s="27"/>
      <c r="E1031" s="27"/>
      <c r="F1031" s="27"/>
      <c r="G1031" s="27"/>
      <c r="H1031" s="27"/>
      <c r="I1031" s="94"/>
      <c r="J1031" s="94"/>
    </row>
    <row r="1032" spans="1:10" ht="12.75">
      <c r="A1032" s="27"/>
      <c r="B1032" s="27"/>
      <c r="C1032" s="27"/>
      <c r="D1032" s="27"/>
      <c r="E1032" s="27"/>
      <c r="F1032" s="27"/>
      <c r="G1032" s="27"/>
      <c r="H1032" s="27"/>
      <c r="I1032" s="94"/>
      <c r="J1032" s="94"/>
    </row>
    <row r="1033" spans="1:10" ht="12.75">
      <c r="A1033" s="27"/>
      <c r="B1033" s="27"/>
      <c r="C1033" s="27"/>
      <c r="D1033" s="27"/>
      <c r="E1033" s="27"/>
      <c r="F1033" s="27"/>
      <c r="G1033" s="27"/>
      <c r="H1033" s="27"/>
      <c r="I1033" s="94"/>
      <c r="J1033" s="94"/>
    </row>
    <row r="1034" spans="1:10" ht="12.75">
      <c r="A1034" s="27"/>
      <c r="B1034" s="27"/>
      <c r="C1034" s="27"/>
      <c r="D1034" s="27"/>
      <c r="E1034" s="27"/>
      <c r="F1034" s="27"/>
      <c r="G1034" s="27"/>
      <c r="H1034" s="27"/>
      <c r="I1034" s="94"/>
      <c r="J1034" s="94"/>
    </row>
    <row r="1035" spans="1:10" ht="12.75">
      <c r="A1035" s="27"/>
      <c r="B1035" s="27"/>
      <c r="C1035" s="27"/>
      <c r="D1035" s="27"/>
      <c r="E1035" s="27"/>
      <c r="F1035" s="27"/>
      <c r="G1035" s="27"/>
      <c r="H1035" s="27"/>
      <c r="I1035" s="94"/>
      <c r="J1035" s="94"/>
    </row>
    <row r="1036" spans="1:10" ht="12.75">
      <c r="A1036" s="27"/>
      <c r="B1036" s="27"/>
      <c r="C1036" s="27"/>
      <c r="D1036" s="27"/>
      <c r="E1036" s="27"/>
      <c r="F1036" s="27"/>
      <c r="G1036" s="27"/>
      <c r="H1036" s="27"/>
      <c r="I1036" s="94"/>
      <c r="J1036" s="94"/>
    </row>
    <row r="1037" spans="1:10" ht="12.75">
      <c r="A1037" s="27"/>
      <c r="B1037" s="27"/>
      <c r="C1037" s="27"/>
      <c r="D1037" s="27"/>
      <c r="E1037" s="27"/>
      <c r="F1037" s="27"/>
      <c r="G1037" s="27"/>
      <c r="H1037" s="27"/>
      <c r="I1037" s="94"/>
      <c r="J1037" s="94"/>
    </row>
    <row r="1038" spans="1:10" ht="12.75">
      <c r="A1038" s="27"/>
      <c r="B1038" s="27"/>
      <c r="C1038" s="27"/>
      <c r="D1038" s="27"/>
      <c r="E1038" s="27"/>
      <c r="F1038" s="27"/>
      <c r="G1038" s="27"/>
      <c r="H1038" s="27"/>
      <c r="I1038" s="94"/>
      <c r="J1038" s="94"/>
    </row>
    <row r="1039" spans="1:10" ht="12.75">
      <c r="A1039" s="27"/>
      <c r="B1039" s="27"/>
      <c r="C1039" s="27"/>
      <c r="D1039" s="27"/>
      <c r="E1039" s="27"/>
      <c r="F1039" s="27"/>
      <c r="G1039" s="27"/>
      <c r="H1039" s="27"/>
      <c r="I1039" s="94"/>
      <c r="J1039" s="94"/>
    </row>
    <row r="1040" spans="1:10" ht="12.75">
      <c r="A1040" s="27"/>
      <c r="B1040" s="27"/>
      <c r="C1040" s="27"/>
      <c r="D1040" s="27"/>
      <c r="E1040" s="27"/>
      <c r="F1040" s="27"/>
      <c r="G1040" s="27"/>
      <c r="H1040" s="27"/>
      <c r="I1040" s="94"/>
      <c r="J1040" s="94"/>
    </row>
    <row r="1041" spans="1:10" ht="12.75">
      <c r="A1041" s="27"/>
      <c r="B1041" s="27"/>
      <c r="C1041" s="27"/>
      <c r="D1041" s="27"/>
      <c r="E1041" s="27"/>
      <c r="F1041" s="27"/>
      <c r="G1041" s="27"/>
      <c r="H1041" s="27"/>
      <c r="I1041" s="94"/>
      <c r="J1041" s="94"/>
    </row>
    <row r="1042" spans="1:10" ht="12.75">
      <c r="A1042" s="27"/>
      <c r="B1042" s="27"/>
      <c r="C1042" s="27"/>
      <c r="D1042" s="27"/>
      <c r="E1042" s="27"/>
      <c r="F1042" s="27"/>
      <c r="G1042" s="27"/>
      <c r="H1042" s="27"/>
      <c r="I1042" s="94"/>
      <c r="J1042" s="94"/>
    </row>
    <row r="1043" spans="1:10" ht="12.75">
      <c r="A1043" s="27"/>
      <c r="B1043" s="27"/>
      <c r="C1043" s="27"/>
      <c r="D1043" s="27"/>
      <c r="E1043" s="27"/>
      <c r="F1043" s="27"/>
      <c r="G1043" s="27"/>
      <c r="H1043" s="27"/>
      <c r="I1043" s="94"/>
      <c r="J1043" s="94"/>
    </row>
    <row r="1044" spans="1:10" ht="12.75">
      <c r="A1044" s="27"/>
      <c r="B1044" s="27"/>
      <c r="C1044" s="27"/>
      <c r="D1044" s="27"/>
      <c r="E1044" s="27"/>
      <c r="F1044" s="27"/>
      <c r="G1044" s="27"/>
      <c r="H1044" s="27"/>
      <c r="I1044" s="94"/>
      <c r="J1044" s="94"/>
    </row>
    <row r="1045" spans="1:10" ht="12.75">
      <c r="A1045" s="27"/>
      <c r="B1045" s="27"/>
      <c r="C1045" s="27"/>
      <c r="D1045" s="27"/>
      <c r="E1045" s="27"/>
      <c r="F1045" s="27"/>
      <c r="G1045" s="27"/>
      <c r="H1045" s="27"/>
      <c r="I1045" s="94"/>
      <c r="J1045" s="94"/>
    </row>
    <row r="1046" spans="1:10" ht="12.75">
      <c r="A1046" s="27"/>
      <c r="B1046" s="27"/>
      <c r="C1046" s="27"/>
      <c r="D1046" s="27"/>
      <c r="E1046" s="27"/>
      <c r="F1046" s="27"/>
      <c r="G1046" s="27"/>
      <c r="H1046" s="27"/>
      <c r="I1046" s="94"/>
      <c r="J1046" s="94"/>
    </row>
    <row r="1047" spans="1:10" ht="12.75">
      <c r="A1047" s="27"/>
      <c r="B1047" s="27"/>
      <c r="C1047" s="27"/>
      <c r="D1047" s="27"/>
      <c r="E1047" s="27"/>
      <c r="F1047" s="27"/>
      <c r="G1047" s="27"/>
      <c r="H1047" s="27"/>
      <c r="I1047" s="94"/>
      <c r="J1047" s="94"/>
    </row>
    <row r="1048" spans="1:10" ht="12.75">
      <c r="A1048" s="27"/>
      <c r="B1048" s="27"/>
      <c r="C1048" s="27"/>
      <c r="D1048" s="27"/>
      <c r="E1048" s="27"/>
      <c r="F1048" s="27"/>
      <c r="G1048" s="27"/>
      <c r="H1048" s="27"/>
      <c r="I1048" s="94"/>
      <c r="J1048" s="94"/>
    </row>
    <row r="1049" spans="1:10" ht="12.75">
      <c r="A1049" s="27"/>
      <c r="B1049" s="27"/>
      <c r="C1049" s="27"/>
      <c r="D1049" s="27"/>
      <c r="E1049" s="27"/>
      <c r="F1049" s="27"/>
      <c r="G1049" s="27"/>
      <c r="H1049" s="27"/>
      <c r="I1049" s="94"/>
      <c r="J1049" s="94"/>
    </row>
    <row r="1050" spans="1:10" ht="12.75">
      <c r="A1050" s="27"/>
      <c r="B1050" s="27"/>
      <c r="C1050" s="27"/>
      <c r="D1050" s="27"/>
      <c r="E1050" s="27"/>
      <c r="F1050" s="27"/>
      <c r="G1050" s="27"/>
      <c r="H1050" s="27"/>
      <c r="I1050" s="94"/>
      <c r="J1050" s="94"/>
    </row>
    <row r="1051" spans="1:10" ht="12.75">
      <c r="A1051" s="27"/>
      <c r="B1051" s="27"/>
      <c r="C1051" s="27"/>
      <c r="D1051" s="27"/>
      <c r="E1051" s="27"/>
      <c r="F1051" s="27"/>
      <c r="G1051" s="27"/>
      <c r="H1051" s="27"/>
      <c r="I1051" s="94"/>
      <c r="J1051" s="94"/>
    </row>
    <row r="1052" spans="1:10" ht="12.75">
      <c r="A1052" s="27"/>
      <c r="B1052" s="27"/>
      <c r="C1052" s="27"/>
      <c r="D1052" s="27"/>
      <c r="E1052" s="27"/>
      <c r="F1052" s="27"/>
      <c r="G1052" s="27"/>
      <c r="H1052" s="27"/>
      <c r="I1052" s="94"/>
      <c r="J1052" s="94"/>
    </row>
    <row r="1053" spans="1:10" ht="12.75">
      <c r="A1053" s="27"/>
      <c r="B1053" s="27"/>
      <c r="C1053" s="27"/>
      <c r="D1053" s="27"/>
      <c r="E1053" s="27"/>
      <c r="F1053" s="27"/>
      <c r="G1053" s="27"/>
      <c r="H1053" s="27"/>
      <c r="I1053" s="94"/>
      <c r="J1053" s="94"/>
    </row>
    <row r="1054" spans="1:10" ht="12.75">
      <c r="A1054" s="27"/>
      <c r="B1054" s="27"/>
      <c r="C1054" s="27"/>
      <c r="D1054" s="27"/>
      <c r="E1054" s="27"/>
      <c r="F1054" s="27"/>
      <c r="G1054" s="27"/>
      <c r="H1054" s="27"/>
      <c r="I1054" s="94"/>
      <c r="J1054" s="94"/>
    </row>
    <row r="1055" spans="1:10" ht="12.75">
      <c r="A1055" s="27"/>
      <c r="B1055" s="27"/>
      <c r="C1055" s="27"/>
      <c r="D1055" s="27"/>
      <c r="E1055" s="27"/>
      <c r="F1055" s="27"/>
      <c r="G1055" s="27"/>
      <c r="H1055" s="27"/>
      <c r="I1055" s="94"/>
      <c r="J1055" s="94"/>
    </row>
    <row r="1056" spans="1:10" ht="12.75">
      <c r="A1056" s="27"/>
      <c r="B1056" s="27"/>
      <c r="C1056" s="27"/>
      <c r="D1056" s="27"/>
      <c r="E1056" s="27"/>
      <c r="F1056" s="27"/>
      <c r="G1056" s="27"/>
      <c r="H1056" s="27"/>
      <c r="I1056" s="94"/>
      <c r="J1056" s="94"/>
    </row>
    <row r="1057" spans="1:10" ht="12.75">
      <c r="A1057" s="27"/>
      <c r="B1057" s="27"/>
      <c r="C1057" s="27"/>
      <c r="D1057" s="27"/>
      <c r="E1057" s="27"/>
      <c r="F1057" s="27"/>
      <c r="G1057" s="27"/>
      <c r="H1057" s="27"/>
      <c r="I1057" s="94"/>
      <c r="J1057" s="94"/>
    </row>
    <row r="1058" spans="1:10" ht="12.75">
      <c r="A1058" s="27"/>
      <c r="B1058" s="27"/>
      <c r="C1058" s="27"/>
      <c r="D1058" s="27"/>
      <c r="E1058" s="27"/>
      <c r="F1058" s="27"/>
      <c r="G1058" s="27"/>
      <c r="H1058" s="27"/>
      <c r="I1058" s="94"/>
      <c r="J1058" s="94"/>
    </row>
    <row r="1059" spans="1:10" ht="12.75">
      <c r="A1059" s="27"/>
      <c r="B1059" s="27"/>
      <c r="C1059" s="27"/>
      <c r="D1059" s="27"/>
      <c r="E1059" s="27"/>
      <c r="F1059" s="27"/>
      <c r="G1059" s="27"/>
      <c r="H1059" s="27"/>
      <c r="I1059" s="94"/>
      <c r="J1059" s="94"/>
    </row>
    <row r="1060" spans="1:10" ht="12.75">
      <c r="A1060" s="27"/>
      <c r="B1060" s="27"/>
      <c r="C1060" s="27"/>
      <c r="D1060" s="27"/>
      <c r="E1060" s="27"/>
      <c r="F1060" s="27"/>
      <c r="G1060" s="27"/>
      <c r="H1060" s="27"/>
      <c r="I1060" s="94"/>
      <c r="J1060" s="94"/>
    </row>
    <row r="1061" spans="1:10" ht="12.75">
      <c r="A1061" s="27"/>
      <c r="B1061" s="27"/>
      <c r="C1061" s="27"/>
      <c r="D1061" s="27"/>
      <c r="E1061" s="27"/>
      <c r="F1061" s="27"/>
      <c r="G1061" s="27"/>
      <c r="H1061" s="27"/>
      <c r="I1061" s="94"/>
      <c r="J1061" s="94"/>
    </row>
    <row r="1062" spans="1:10" ht="12.75">
      <c r="A1062" s="27"/>
      <c r="B1062" s="27"/>
      <c r="C1062" s="27"/>
      <c r="D1062" s="27"/>
      <c r="E1062" s="27"/>
      <c r="F1062" s="27"/>
      <c r="G1062" s="27"/>
      <c r="H1062" s="27"/>
      <c r="I1062" s="94"/>
      <c r="J1062" s="94"/>
    </row>
    <row r="1063" spans="1:10" ht="12.75">
      <c r="A1063" s="27"/>
      <c r="B1063" s="27"/>
      <c r="C1063" s="27"/>
      <c r="D1063" s="27"/>
      <c r="E1063" s="27"/>
      <c r="F1063" s="27"/>
      <c r="G1063" s="27"/>
      <c r="H1063" s="27"/>
      <c r="I1063" s="94"/>
      <c r="J1063" s="94"/>
    </row>
    <row r="1064" spans="1:10" ht="12.75">
      <c r="A1064" s="27"/>
      <c r="B1064" s="27"/>
      <c r="C1064" s="27"/>
      <c r="D1064" s="27"/>
      <c r="E1064" s="27"/>
      <c r="F1064" s="27"/>
      <c r="G1064" s="27"/>
      <c r="H1064" s="27"/>
      <c r="I1064" s="94"/>
      <c r="J1064" s="94"/>
    </row>
    <row r="1065" spans="1:10" ht="12.75">
      <c r="A1065" s="27"/>
      <c r="B1065" s="27"/>
      <c r="C1065" s="27"/>
      <c r="D1065" s="27"/>
      <c r="E1065" s="27"/>
      <c r="F1065" s="27"/>
      <c r="G1065" s="27"/>
      <c r="H1065" s="27"/>
      <c r="I1065" s="94"/>
      <c r="J1065" s="94"/>
    </row>
    <row r="1066" spans="1:10" ht="12.75">
      <c r="A1066" s="27"/>
      <c r="B1066" s="27"/>
      <c r="C1066" s="27"/>
      <c r="D1066" s="27"/>
      <c r="E1066" s="27"/>
      <c r="F1066" s="27"/>
      <c r="G1066" s="27"/>
      <c r="H1066" s="27"/>
      <c r="I1066" s="94"/>
      <c r="J1066" s="94"/>
    </row>
    <row r="1067" spans="1:10" ht="12.75">
      <c r="A1067" s="27"/>
      <c r="B1067" s="27"/>
      <c r="C1067" s="27"/>
      <c r="D1067" s="27"/>
      <c r="E1067" s="27"/>
      <c r="F1067" s="27"/>
      <c r="G1067" s="27"/>
      <c r="H1067" s="27"/>
      <c r="I1067" s="94"/>
      <c r="J1067" s="94"/>
    </row>
    <row r="1068" spans="1:10" ht="12.75">
      <c r="A1068" s="27"/>
      <c r="B1068" s="27"/>
      <c r="C1068" s="27"/>
      <c r="D1068" s="27"/>
      <c r="E1068" s="27"/>
      <c r="F1068" s="27"/>
      <c r="G1068" s="27"/>
      <c r="H1068" s="27"/>
      <c r="I1068" s="94"/>
      <c r="J1068" s="94"/>
    </row>
    <row r="1069" spans="1:10" ht="12.75">
      <c r="A1069" s="27"/>
      <c r="B1069" s="27"/>
      <c r="C1069" s="27"/>
      <c r="D1069" s="27"/>
      <c r="E1069" s="27"/>
      <c r="F1069" s="27"/>
      <c r="G1069" s="27"/>
      <c r="H1069" s="27"/>
      <c r="I1069" s="94"/>
      <c r="J1069" s="94"/>
    </row>
    <row r="1070" spans="1:10" ht="12.75">
      <c r="A1070" s="27"/>
      <c r="B1070" s="27"/>
      <c r="C1070" s="27"/>
      <c r="D1070" s="27"/>
      <c r="E1070" s="27"/>
      <c r="F1070" s="27"/>
      <c r="G1070" s="27"/>
      <c r="H1070" s="27"/>
      <c r="I1070" s="94"/>
      <c r="J1070" s="94"/>
    </row>
    <row r="1071" spans="1:10" ht="12.75">
      <c r="A1071" s="27"/>
      <c r="B1071" s="27"/>
      <c r="C1071" s="27"/>
      <c r="D1071" s="27"/>
      <c r="E1071" s="27"/>
      <c r="F1071" s="27"/>
      <c r="G1071" s="27"/>
      <c r="H1071" s="27"/>
      <c r="I1071" s="94"/>
      <c r="J1071" s="94"/>
    </row>
    <row r="1072" spans="1:10" ht="12.75">
      <c r="A1072" s="27"/>
      <c r="B1072" s="27"/>
      <c r="C1072" s="27"/>
      <c r="D1072" s="27"/>
      <c r="E1072" s="27"/>
      <c r="F1072" s="27"/>
      <c r="G1072" s="27"/>
      <c r="H1072" s="27"/>
      <c r="I1072" s="94"/>
      <c r="J1072" s="94"/>
    </row>
    <row r="1073" spans="1:10" ht="12.75">
      <c r="A1073" s="27"/>
      <c r="B1073" s="27"/>
      <c r="C1073" s="27"/>
      <c r="D1073" s="27"/>
      <c r="E1073" s="27"/>
      <c r="F1073" s="27"/>
      <c r="G1073" s="27"/>
      <c r="H1073" s="27"/>
      <c r="I1073" s="94"/>
      <c r="J1073" s="94"/>
    </row>
    <row r="1074" spans="1:10" ht="12.75">
      <c r="A1074" s="27"/>
      <c r="B1074" s="27"/>
      <c r="C1074" s="27"/>
      <c r="D1074" s="27"/>
      <c r="E1074" s="27"/>
      <c r="F1074" s="27"/>
      <c r="G1074" s="27"/>
      <c r="H1074" s="27"/>
      <c r="I1074" s="94"/>
      <c r="J1074" s="94"/>
    </row>
    <row r="1075" spans="1:10" ht="12.75">
      <c r="A1075" s="27"/>
      <c r="B1075" s="27"/>
      <c r="C1075" s="27"/>
      <c r="D1075" s="27"/>
      <c r="E1075" s="27"/>
      <c r="F1075" s="27"/>
      <c r="G1075" s="27"/>
      <c r="H1075" s="27"/>
      <c r="I1075" s="94"/>
      <c r="J1075" s="94"/>
    </row>
    <row r="1076" spans="1:10" ht="12.75">
      <c r="A1076" s="27"/>
      <c r="B1076" s="27"/>
      <c r="C1076" s="27"/>
      <c r="D1076" s="27"/>
      <c r="E1076" s="27"/>
      <c r="F1076" s="27"/>
      <c r="G1076" s="27"/>
      <c r="H1076" s="27"/>
      <c r="I1076" s="94"/>
      <c r="J1076" s="94"/>
    </row>
    <row r="1077" spans="1:10" ht="12.75">
      <c r="A1077" s="27"/>
      <c r="B1077" s="27"/>
      <c r="C1077" s="27"/>
      <c r="D1077" s="27"/>
      <c r="E1077" s="27"/>
      <c r="F1077" s="27"/>
      <c r="G1077" s="27"/>
      <c r="H1077" s="27"/>
      <c r="I1077" s="94"/>
      <c r="J1077" s="94"/>
    </row>
    <row r="1078" spans="1:10" ht="12.75">
      <c r="A1078" s="27"/>
      <c r="B1078" s="27"/>
      <c r="C1078" s="27"/>
      <c r="D1078" s="27"/>
      <c r="E1078" s="27"/>
      <c r="F1078" s="27"/>
      <c r="G1078" s="27"/>
      <c r="H1078" s="27"/>
      <c r="I1078" s="94"/>
      <c r="J1078" s="94"/>
    </row>
    <row r="1079" spans="1:10" ht="12.75">
      <c r="A1079" s="27"/>
      <c r="B1079" s="27"/>
      <c r="C1079" s="27"/>
      <c r="D1079" s="27"/>
      <c r="E1079" s="27"/>
      <c r="F1079" s="27"/>
      <c r="G1079" s="27"/>
      <c r="H1079" s="27"/>
      <c r="I1079" s="94"/>
      <c r="J1079" s="94"/>
    </row>
    <row r="1080" spans="1:10" ht="12.75">
      <c r="A1080" s="27"/>
      <c r="B1080" s="27"/>
      <c r="C1080" s="27"/>
      <c r="D1080" s="27"/>
      <c r="E1080" s="27"/>
      <c r="F1080" s="27"/>
      <c r="G1080" s="27"/>
      <c r="H1080" s="27"/>
      <c r="I1080" s="94"/>
      <c r="J1080" s="94"/>
    </row>
    <row r="1081" spans="1:10" ht="12.75">
      <c r="A1081" s="27"/>
      <c r="B1081" s="27"/>
      <c r="C1081" s="27"/>
      <c r="D1081" s="27"/>
      <c r="E1081" s="27"/>
      <c r="F1081" s="27"/>
      <c r="G1081" s="27"/>
      <c r="H1081" s="27"/>
      <c r="I1081" s="94"/>
      <c r="J1081" s="94"/>
    </row>
    <row r="1082" spans="1:10" ht="12.75">
      <c r="A1082" s="27"/>
      <c r="B1082" s="27"/>
      <c r="C1082" s="27"/>
      <c r="D1082" s="27"/>
      <c r="E1082" s="27"/>
      <c r="F1082" s="27"/>
      <c r="G1082" s="27"/>
      <c r="H1082" s="27"/>
      <c r="I1082" s="94"/>
      <c r="J1082" s="94"/>
    </row>
    <row r="1083" spans="1:10" ht="12.75">
      <c r="A1083" s="27"/>
      <c r="B1083" s="27"/>
      <c r="C1083" s="27"/>
      <c r="D1083" s="27"/>
      <c r="E1083" s="27"/>
      <c r="F1083" s="27"/>
      <c r="G1083" s="27"/>
      <c r="H1083" s="27"/>
      <c r="I1083" s="94"/>
      <c r="J1083" s="94"/>
    </row>
    <row r="1084" spans="1:10" ht="12.75">
      <c r="A1084" s="27"/>
      <c r="B1084" s="27"/>
      <c r="C1084" s="27"/>
      <c r="D1084" s="27"/>
      <c r="E1084" s="27"/>
      <c r="F1084" s="27"/>
      <c r="G1084" s="27"/>
      <c r="H1084" s="27"/>
      <c r="I1084" s="94"/>
      <c r="J1084" s="94"/>
    </row>
    <row r="1085" spans="1:10" ht="12.75">
      <c r="A1085" s="27"/>
      <c r="B1085" s="27"/>
      <c r="C1085" s="27"/>
      <c r="D1085" s="27"/>
      <c r="E1085" s="27"/>
      <c r="F1085" s="27"/>
      <c r="G1085" s="27"/>
      <c r="H1085" s="27"/>
      <c r="I1085" s="94"/>
      <c r="J1085" s="94"/>
    </row>
    <row r="1086" spans="1:10" ht="12.75">
      <c r="A1086" s="27"/>
      <c r="B1086" s="27"/>
      <c r="C1086" s="27"/>
      <c r="D1086" s="27"/>
      <c r="E1086" s="27"/>
      <c r="F1086" s="27"/>
      <c r="G1086" s="27"/>
      <c r="H1086" s="27"/>
      <c r="I1086" s="94"/>
      <c r="J1086" s="94"/>
    </row>
    <row r="1087" spans="1:10" ht="12.75">
      <c r="A1087" s="27"/>
      <c r="B1087" s="27"/>
      <c r="C1087" s="27"/>
      <c r="D1087" s="27"/>
      <c r="E1087" s="27"/>
      <c r="F1087" s="27"/>
      <c r="G1087" s="27"/>
      <c r="H1087" s="27"/>
      <c r="I1087" s="94"/>
      <c r="J1087" s="94"/>
    </row>
    <row r="1088" spans="1:10" ht="12.75">
      <c r="A1088" s="27"/>
      <c r="B1088" s="27"/>
      <c r="C1088" s="27"/>
      <c r="D1088" s="27"/>
      <c r="E1088" s="27"/>
      <c r="F1088" s="27"/>
      <c r="G1088" s="27"/>
      <c r="H1088" s="27"/>
      <c r="I1088" s="94"/>
      <c r="J1088" s="94"/>
    </row>
    <row r="1089" spans="1:10" ht="12.75">
      <c r="A1089" s="27"/>
      <c r="B1089" s="27"/>
      <c r="C1089" s="27"/>
      <c r="D1089" s="27"/>
      <c r="E1089" s="27"/>
      <c r="F1089" s="27"/>
      <c r="G1089" s="27"/>
      <c r="H1089" s="27"/>
      <c r="I1089" s="94"/>
      <c r="J1089" s="94"/>
    </row>
    <row r="1090" spans="1:10" ht="12.75">
      <c r="A1090" s="27"/>
      <c r="B1090" s="27"/>
      <c r="C1090" s="27"/>
      <c r="D1090" s="27"/>
      <c r="E1090" s="27"/>
      <c r="F1090" s="27"/>
      <c r="G1090" s="27"/>
      <c r="H1090" s="27"/>
      <c r="I1090" s="94"/>
      <c r="J1090" s="94"/>
    </row>
    <row r="1091" spans="1:10" ht="12.75">
      <c r="A1091" s="27"/>
      <c r="B1091" s="27"/>
      <c r="C1091" s="27"/>
      <c r="D1091" s="27"/>
      <c r="E1091" s="27"/>
      <c r="F1091" s="27"/>
      <c r="G1091" s="27"/>
      <c r="H1091" s="27"/>
      <c r="I1091" s="94"/>
      <c r="J1091" s="94"/>
    </row>
    <row r="1092" spans="1:10" ht="12.75">
      <c r="A1092" s="27"/>
      <c r="B1092" s="27"/>
      <c r="C1092" s="27"/>
      <c r="D1092" s="27"/>
      <c r="E1092" s="27"/>
      <c r="F1092" s="27"/>
      <c r="G1092" s="27"/>
      <c r="H1092" s="27"/>
      <c r="I1092" s="94"/>
      <c r="J1092" s="94"/>
    </row>
    <row r="1093" spans="1:10" ht="12.75">
      <c r="A1093" s="27"/>
      <c r="B1093" s="27"/>
      <c r="C1093" s="27"/>
      <c r="D1093" s="27"/>
      <c r="E1093" s="27"/>
      <c r="F1093" s="27"/>
      <c r="G1093" s="27"/>
      <c r="H1093" s="27"/>
      <c r="I1093" s="94"/>
      <c r="J1093" s="94"/>
    </row>
    <row r="1094" spans="1:10" ht="12.75">
      <c r="A1094" s="27"/>
      <c r="B1094" s="27"/>
      <c r="C1094" s="27"/>
      <c r="D1094" s="27"/>
      <c r="E1094" s="27"/>
      <c r="F1094" s="27"/>
      <c r="G1094" s="27"/>
      <c r="H1094" s="27"/>
      <c r="I1094" s="94"/>
      <c r="J1094" s="94"/>
    </row>
    <row r="1095" spans="1:10" ht="12.75">
      <c r="A1095" s="27"/>
      <c r="B1095" s="27"/>
      <c r="C1095" s="27"/>
      <c r="D1095" s="27"/>
      <c r="E1095" s="27"/>
      <c r="F1095" s="27"/>
      <c r="G1095" s="27"/>
      <c r="H1095" s="27"/>
      <c r="I1095" s="94"/>
      <c r="J1095" s="94"/>
    </row>
    <row r="1096" spans="1:10" ht="12.75">
      <c r="A1096" s="27"/>
      <c r="B1096" s="27"/>
      <c r="C1096" s="27"/>
      <c r="D1096" s="27"/>
      <c r="E1096" s="27"/>
      <c r="F1096" s="27"/>
      <c r="G1096" s="27"/>
      <c r="H1096" s="27"/>
      <c r="I1096" s="94"/>
      <c r="J1096" s="94"/>
    </row>
    <row r="1097" spans="1:10" ht="12.75">
      <c r="A1097" s="27"/>
      <c r="B1097" s="27"/>
      <c r="C1097" s="27"/>
      <c r="D1097" s="27"/>
      <c r="E1097" s="27"/>
      <c r="F1097" s="27"/>
      <c r="G1097" s="27"/>
      <c r="H1097" s="27"/>
      <c r="I1097" s="94"/>
      <c r="J1097" s="94"/>
    </row>
    <row r="1098" spans="1:10" ht="12.75">
      <c r="A1098" s="27"/>
      <c r="B1098" s="27"/>
      <c r="C1098" s="27"/>
      <c r="D1098" s="27"/>
      <c r="E1098" s="27"/>
      <c r="F1098" s="27"/>
      <c r="G1098" s="27"/>
      <c r="H1098" s="27"/>
      <c r="I1098" s="94"/>
      <c r="J1098" s="94"/>
    </row>
    <row r="1099" spans="1:10" ht="12.75">
      <c r="A1099" s="27"/>
      <c r="B1099" s="27"/>
      <c r="C1099" s="27"/>
      <c r="D1099" s="27"/>
      <c r="E1099" s="27"/>
      <c r="F1099" s="27"/>
      <c r="G1099" s="27"/>
      <c r="H1099" s="27"/>
      <c r="I1099" s="94"/>
      <c r="J1099" s="94"/>
    </row>
    <row r="1100" spans="1:10" ht="12.75">
      <c r="A1100" s="27"/>
      <c r="B1100" s="27"/>
      <c r="C1100" s="27"/>
      <c r="D1100" s="27"/>
      <c r="E1100" s="27"/>
      <c r="F1100" s="27"/>
      <c r="G1100" s="27"/>
      <c r="H1100" s="27"/>
      <c r="I1100" s="94"/>
      <c r="J1100" s="94"/>
    </row>
    <row r="1101" spans="1:10" ht="12.75">
      <c r="A1101" s="27"/>
      <c r="B1101" s="27"/>
      <c r="C1101" s="27"/>
      <c r="D1101" s="27"/>
      <c r="E1101" s="27"/>
      <c r="F1101" s="27"/>
      <c r="G1101" s="27"/>
      <c r="H1101" s="27"/>
      <c r="I1101" s="94"/>
      <c r="J1101" s="94"/>
    </row>
    <row r="1102" spans="1:10" ht="12.75">
      <c r="A1102" s="27"/>
      <c r="B1102" s="27"/>
      <c r="C1102" s="27"/>
      <c r="D1102" s="27"/>
      <c r="E1102" s="27"/>
      <c r="F1102" s="27"/>
      <c r="G1102" s="27"/>
      <c r="H1102" s="27"/>
      <c r="I1102" s="94"/>
      <c r="J1102" s="94"/>
    </row>
    <row r="1103" spans="1:10" ht="12.75">
      <c r="A1103" s="27"/>
      <c r="B1103" s="27"/>
      <c r="C1103" s="27"/>
      <c r="D1103" s="27"/>
      <c r="E1103" s="27"/>
      <c r="F1103" s="27"/>
      <c r="G1103" s="27"/>
      <c r="H1103" s="27"/>
      <c r="I1103" s="94"/>
      <c r="J1103" s="94"/>
    </row>
    <row r="1104" spans="1:10" ht="12.75">
      <c r="A1104" s="27"/>
      <c r="B1104" s="27"/>
      <c r="C1104" s="27"/>
      <c r="D1104" s="27"/>
      <c r="E1104" s="27"/>
      <c r="F1104" s="27"/>
      <c r="G1104" s="27"/>
      <c r="H1104" s="27"/>
      <c r="I1104" s="94"/>
      <c r="J1104" s="94"/>
    </row>
    <row r="1105" spans="1:10" ht="12.75">
      <c r="A1105" s="27"/>
      <c r="B1105" s="27"/>
      <c r="C1105" s="27"/>
      <c r="D1105" s="27"/>
      <c r="E1105" s="27"/>
      <c r="F1105" s="27"/>
      <c r="G1105" s="27"/>
      <c r="H1105" s="27"/>
      <c r="I1105" s="94"/>
      <c r="J1105" s="94"/>
    </row>
    <row r="1106" spans="1:10" ht="12.75">
      <c r="A1106" s="27"/>
      <c r="B1106" s="27"/>
      <c r="C1106" s="27"/>
      <c r="D1106" s="27"/>
      <c r="E1106" s="27"/>
      <c r="F1106" s="27"/>
      <c r="G1106" s="27"/>
      <c r="H1106" s="27"/>
      <c r="I1106" s="94"/>
      <c r="J1106" s="94"/>
    </row>
    <row r="1107" spans="1:10" ht="12.75">
      <c r="A1107" s="27"/>
      <c r="B1107" s="27"/>
      <c r="C1107" s="27"/>
      <c r="D1107" s="27"/>
      <c r="E1107" s="27"/>
      <c r="F1107" s="27"/>
      <c r="G1107" s="27"/>
      <c r="H1107" s="27"/>
      <c r="I1107" s="94"/>
      <c r="J1107" s="94"/>
    </row>
    <row r="1108" spans="1:10" ht="12.75">
      <c r="A1108" s="27"/>
      <c r="B1108" s="27"/>
      <c r="C1108" s="27"/>
      <c r="D1108" s="27"/>
      <c r="E1108" s="27"/>
      <c r="F1108" s="27"/>
      <c r="G1108" s="27"/>
      <c r="H1108" s="27"/>
      <c r="I1108" s="94"/>
      <c r="J1108" s="94"/>
    </row>
    <row r="1109" spans="1:10" ht="12.75">
      <c r="A1109" s="27"/>
      <c r="B1109" s="27"/>
      <c r="C1109" s="27"/>
      <c r="D1109" s="27"/>
      <c r="E1109" s="27"/>
      <c r="F1109" s="27"/>
      <c r="G1109" s="27"/>
      <c r="H1109" s="27"/>
      <c r="I1109" s="94"/>
      <c r="J1109" s="94"/>
    </row>
    <row r="1110" spans="1:10" ht="12.75">
      <c r="A1110" s="27"/>
      <c r="B1110" s="27"/>
      <c r="C1110" s="27"/>
      <c r="D1110" s="27"/>
      <c r="E1110" s="27"/>
      <c r="F1110" s="27"/>
      <c r="G1110" s="27"/>
      <c r="H1110" s="27"/>
      <c r="I1110" s="94"/>
      <c r="J1110" s="94"/>
    </row>
    <row r="1111" spans="1:10" ht="12.75">
      <c r="A1111" s="27"/>
      <c r="B1111" s="27"/>
      <c r="C1111" s="27"/>
      <c r="D1111" s="27"/>
      <c r="E1111" s="27"/>
      <c r="F1111" s="27"/>
      <c r="G1111" s="27"/>
      <c r="H1111" s="27"/>
      <c r="I1111" s="94"/>
      <c r="J1111" s="94"/>
    </row>
    <row r="1112" spans="1:10" ht="12.75">
      <c r="A1112" s="27"/>
      <c r="B1112" s="27"/>
      <c r="C1112" s="27"/>
      <c r="D1112" s="27"/>
      <c r="E1112" s="27"/>
      <c r="F1112" s="27"/>
      <c r="G1112" s="27"/>
      <c r="H1112" s="27"/>
      <c r="I1112" s="94"/>
      <c r="J1112" s="94"/>
    </row>
    <row r="1113" spans="1:10" ht="12.75">
      <c r="A1113" s="27"/>
      <c r="B1113" s="27"/>
      <c r="C1113" s="27"/>
      <c r="D1113" s="27"/>
      <c r="E1113" s="27"/>
      <c r="F1113" s="27"/>
      <c r="G1113" s="27"/>
      <c r="H1113" s="27"/>
      <c r="I1113" s="94"/>
      <c r="J1113" s="94"/>
    </row>
    <row r="1114" spans="1:10" ht="12.75">
      <c r="A1114" s="27"/>
      <c r="B1114" s="27"/>
      <c r="C1114" s="27"/>
      <c r="D1114" s="27"/>
      <c r="E1114" s="27"/>
      <c r="F1114" s="27"/>
      <c r="G1114" s="27"/>
      <c r="H1114" s="27"/>
      <c r="I1114" s="94"/>
      <c r="J1114" s="94"/>
    </row>
    <row r="1115" spans="1:10" ht="12.75">
      <c r="A1115" s="27"/>
      <c r="B1115" s="27"/>
      <c r="C1115" s="27"/>
      <c r="D1115" s="27"/>
      <c r="E1115" s="27"/>
      <c r="F1115" s="27"/>
      <c r="G1115" s="27"/>
      <c r="H1115" s="27"/>
      <c r="I1115" s="94"/>
      <c r="J1115" s="94"/>
    </row>
    <row r="1116" spans="1:10" ht="12.75">
      <c r="A1116" s="27"/>
      <c r="B1116" s="27"/>
      <c r="C1116" s="27"/>
      <c r="D1116" s="27"/>
      <c r="E1116" s="27"/>
      <c r="F1116" s="27"/>
      <c r="G1116" s="27"/>
      <c r="H1116" s="27"/>
      <c r="I1116" s="94"/>
      <c r="J1116" s="94"/>
    </row>
    <row r="1117" spans="1:10" ht="12.75">
      <c r="A1117" s="27"/>
      <c r="B1117" s="27"/>
      <c r="C1117" s="27"/>
      <c r="D1117" s="27"/>
      <c r="E1117" s="27"/>
      <c r="F1117" s="27"/>
      <c r="G1117" s="27"/>
      <c r="H1117" s="27"/>
      <c r="I1117" s="94"/>
      <c r="J1117" s="94"/>
    </row>
    <row r="1118" spans="1:10" ht="12.75">
      <c r="A1118" s="27"/>
      <c r="B1118" s="27"/>
      <c r="C1118" s="27"/>
      <c r="D1118" s="27"/>
      <c r="E1118" s="27"/>
      <c r="F1118" s="27"/>
      <c r="G1118" s="27"/>
      <c r="H1118" s="27"/>
      <c r="I1118" s="94"/>
      <c r="J1118" s="94"/>
    </row>
    <row r="1119" spans="1:10" ht="12.75">
      <c r="A1119" s="27"/>
      <c r="B1119" s="27"/>
      <c r="C1119" s="27"/>
      <c r="D1119" s="27"/>
      <c r="E1119" s="27"/>
      <c r="F1119" s="27"/>
      <c r="G1119" s="27"/>
      <c r="H1119" s="27"/>
      <c r="I1119" s="94"/>
      <c r="J1119" s="94"/>
    </row>
    <row r="1120" spans="1:10" ht="12.75">
      <c r="A1120" s="27"/>
      <c r="B1120" s="27"/>
      <c r="C1120" s="27"/>
      <c r="D1120" s="27"/>
      <c r="E1120" s="27"/>
      <c r="F1120" s="27"/>
      <c r="G1120" s="27"/>
      <c r="H1120" s="27"/>
      <c r="I1120" s="94"/>
      <c r="J1120" s="94"/>
    </row>
    <row r="1121" spans="1:10" ht="12.75">
      <c r="A1121" s="27"/>
      <c r="B1121" s="27"/>
      <c r="C1121" s="27"/>
      <c r="D1121" s="27"/>
      <c r="E1121" s="27"/>
      <c r="F1121" s="27"/>
      <c r="G1121" s="27"/>
      <c r="H1121" s="27"/>
      <c r="I1121" s="94"/>
      <c r="J1121" s="94"/>
    </row>
    <row r="1122" spans="1:10" ht="12.75">
      <c r="A1122" s="27"/>
      <c r="B1122" s="27"/>
      <c r="C1122" s="27"/>
      <c r="D1122" s="27"/>
      <c r="E1122" s="27"/>
      <c r="F1122" s="27"/>
      <c r="G1122" s="27"/>
      <c r="H1122" s="27"/>
      <c r="I1122" s="94"/>
      <c r="J1122" s="94"/>
    </row>
    <row r="1123" spans="1:10" ht="12.75">
      <c r="A1123" s="27"/>
      <c r="B1123" s="27"/>
      <c r="C1123" s="27"/>
      <c r="D1123" s="27"/>
      <c r="E1123" s="27"/>
      <c r="F1123" s="27"/>
      <c r="G1123" s="27"/>
      <c r="H1123" s="27"/>
      <c r="I1123" s="94"/>
      <c r="J1123" s="94"/>
    </row>
    <row r="1124" spans="1:10" ht="12.75">
      <c r="A1124" s="27"/>
      <c r="B1124" s="27"/>
      <c r="C1124" s="27"/>
      <c r="D1124" s="27"/>
      <c r="E1124" s="27"/>
      <c r="F1124" s="27"/>
      <c r="G1124" s="27"/>
      <c r="H1124" s="27"/>
      <c r="I1124" s="94"/>
      <c r="J1124" s="94"/>
    </row>
    <row r="1125" spans="1:10" ht="12.75">
      <c r="A1125" s="27"/>
      <c r="B1125" s="27"/>
      <c r="C1125" s="27"/>
      <c r="D1125" s="27"/>
      <c r="E1125" s="27"/>
      <c r="F1125" s="27"/>
      <c r="G1125" s="27"/>
      <c r="H1125" s="27"/>
      <c r="I1125" s="94"/>
      <c r="J1125" s="94"/>
    </row>
    <row r="1126" spans="1:10" ht="12.75">
      <c r="A1126" s="27"/>
      <c r="B1126" s="27"/>
      <c r="C1126" s="27"/>
      <c r="D1126" s="27"/>
      <c r="E1126" s="27"/>
      <c r="F1126" s="27"/>
      <c r="G1126" s="27"/>
      <c r="H1126" s="27"/>
      <c r="I1126" s="94"/>
      <c r="J1126" s="94"/>
    </row>
    <row r="1127" spans="1:10" ht="12.75">
      <c r="A1127" s="27"/>
      <c r="B1127" s="27"/>
      <c r="C1127" s="27"/>
      <c r="D1127" s="27"/>
      <c r="E1127" s="27"/>
      <c r="F1127" s="27"/>
      <c r="G1127" s="27"/>
      <c r="H1127" s="27"/>
      <c r="I1127" s="94"/>
      <c r="J1127" s="94"/>
    </row>
    <row r="1128" spans="1:10" ht="12.75">
      <c r="A1128" s="27"/>
      <c r="B1128" s="27"/>
      <c r="C1128" s="27"/>
      <c r="D1128" s="27"/>
      <c r="E1128" s="27"/>
      <c r="F1128" s="27"/>
      <c r="G1128" s="27"/>
      <c r="H1128" s="27"/>
      <c r="I1128" s="94"/>
      <c r="J1128" s="94"/>
    </row>
    <row r="1129" spans="1:10" ht="12.75">
      <c r="A1129" s="27"/>
      <c r="B1129" s="27"/>
      <c r="C1129" s="27"/>
      <c r="D1129" s="27"/>
      <c r="E1129" s="27"/>
      <c r="F1129" s="27"/>
      <c r="G1129" s="27"/>
      <c r="H1129" s="27"/>
      <c r="I1129" s="94"/>
      <c r="J1129" s="94"/>
    </row>
    <row r="1130" spans="1:10" ht="12.75">
      <c r="A1130" s="27"/>
      <c r="B1130" s="27"/>
      <c r="C1130" s="27"/>
      <c r="D1130" s="27"/>
      <c r="E1130" s="27"/>
      <c r="F1130" s="27"/>
      <c r="G1130" s="27"/>
      <c r="H1130" s="27"/>
      <c r="I1130" s="94"/>
      <c r="J1130" s="94"/>
    </row>
    <row r="1131" spans="1:10" ht="12.75">
      <c r="A1131" s="27"/>
      <c r="B1131" s="27"/>
      <c r="C1131" s="27"/>
      <c r="D1131" s="27"/>
      <c r="E1131" s="27"/>
      <c r="F1131" s="27"/>
      <c r="G1131" s="27"/>
      <c r="H1131" s="27"/>
      <c r="I1131" s="94"/>
      <c r="J1131" s="94"/>
    </row>
    <row r="1132" spans="1:10" ht="12.75">
      <c r="A1132" s="27"/>
      <c r="B1132" s="27"/>
      <c r="C1132" s="27"/>
      <c r="D1132" s="27"/>
      <c r="E1132" s="27"/>
      <c r="F1132" s="27"/>
      <c r="G1132" s="27"/>
      <c r="H1132" s="27"/>
      <c r="I1132" s="94"/>
      <c r="J1132" s="94"/>
    </row>
    <row r="1133" spans="1:10" ht="12.75">
      <c r="A1133" s="27"/>
      <c r="B1133" s="27"/>
      <c r="C1133" s="27"/>
      <c r="D1133" s="27"/>
      <c r="E1133" s="27"/>
      <c r="F1133" s="27"/>
      <c r="G1133" s="27"/>
      <c r="H1133" s="27"/>
      <c r="I1133" s="94"/>
      <c r="J1133" s="94"/>
    </row>
    <row r="1134" spans="1:10" ht="12.75">
      <c r="A1134" s="27"/>
      <c r="B1134" s="27"/>
      <c r="C1134" s="27"/>
      <c r="D1134" s="27"/>
      <c r="E1134" s="27"/>
      <c r="F1134" s="27"/>
      <c r="G1134" s="27"/>
      <c r="H1134" s="27"/>
      <c r="I1134" s="94"/>
      <c r="J1134" s="94"/>
    </row>
    <row r="1135" spans="1:10" ht="12.75">
      <c r="A1135" s="27"/>
      <c r="B1135" s="27"/>
      <c r="C1135" s="27"/>
      <c r="D1135" s="27"/>
      <c r="E1135" s="27"/>
      <c r="F1135" s="27"/>
      <c r="G1135" s="27"/>
      <c r="H1135" s="27"/>
      <c r="I1135" s="94"/>
      <c r="J1135" s="94"/>
    </row>
    <row r="1136" spans="1:10" ht="12.75">
      <c r="A1136" s="27"/>
      <c r="B1136" s="27"/>
      <c r="C1136" s="27"/>
      <c r="D1136" s="27"/>
      <c r="E1136" s="27"/>
      <c r="F1136" s="27"/>
      <c r="G1136" s="27"/>
      <c r="H1136" s="27"/>
      <c r="I1136" s="94"/>
      <c r="J1136" s="94"/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94"/>
      <c r="J1137" s="94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94"/>
      <c r="J1138" s="94"/>
    </row>
    <row r="1139" spans="1:10" ht="12.75">
      <c r="A1139" s="27"/>
      <c r="B1139" s="27"/>
      <c r="C1139" s="27"/>
      <c r="D1139" s="27"/>
      <c r="E1139" s="27"/>
      <c r="F1139" s="27"/>
      <c r="G1139" s="27"/>
      <c r="H1139" s="27"/>
      <c r="I1139" s="94"/>
      <c r="J1139" s="94"/>
    </row>
    <row r="1140" spans="1:10" ht="12.75">
      <c r="A1140" s="27"/>
      <c r="B1140" s="27"/>
      <c r="C1140" s="27"/>
      <c r="D1140" s="27"/>
      <c r="E1140" s="27"/>
      <c r="F1140" s="27"/>
      <c r="G1140" s="27"/>
      <c r="H1140" s="27"/>
      <c r="I1140" s="94"/>
      <c r="J1140" s="94"/>
    </row>
    <row r="1141" spans="1:10" ht="12.75">
      <c r="A1141" s="27"/>
      <c r="B1141" s="27"/>
      <c r="C1141" s="27"/>
      <c r="D1141" s="27"/>
      <c r="E1141" s="27"/>
      <c r="F1141" s="27"/>
      <c r="G1141" s="27"/>
      <c r="H1141" s="27"/>
      <c r="I1141" s="94"/>
      <c r="J1141" s="94"/>
    </row>
    <row r="1142" spans="1:10" ht="12.75">
      <c r="A1142" s="27"/>
      <c r="B1142" s="27"/>
      <c r="C1142" s="27"/>
      <c r="D1142" s="27"/>
      <c r="E1142" s="27"/>
      <c r="F1142" s="27"/>
      <c r="G1142" s="27"/>
      <c r="H1142" s="27"/>
      <c r="I1142" s="94"/>
      <c r="J1142" s="94"/>
    </row>
    <row r="1143" spans="1:10" ht="12.75">
      <c r="A1143" s="27"/>
      <c r="B1143" s="27"/>
      <c r="C1143" s="27"/>
      <c r="D1143" s="27"/>
      <c r="E1143" s="27"/>
      <c r="F1143" s="27"/>
      <c r="G1143" s="27"/>
      <c r="H1143" s="27"/>
      <c r="I1143" s="94"/>
      <c r="J1143" s="94"/>
    </row>
    <row r="1144" spans="1:10" ht="12.75">
      <c r="A1144" s="27"/>
      <c r="B1144" s="27"/>
      <c r="C1144" s="27"/>
      <c r="D1144" s="27"/>
      <c r="E1144" s="27"/>
      <c r="F1144" s="27"/>
      <c r="G1144" s="27"/>
      <c r="H1144" s="27"/>
      <c r="I1144" s="94"/>
      <c r="J1144" s="94"/>
    </row>
    <row r="1145" spans="1:10" ht="12.75">
      <c r="A1145" s="27"/>
      <c r="B1145" s="27"/>
      <c r="C1145" s="27"/>
      <c r="D1145" s="27"/>
      <c r="E1145" s="27"/>
      <c r="F1145" s="27"/>
      <c r="G1145" s="27"/>
      <c r="H1145" s="27"/>
      <c r="I1145" s="94"/>
      <c r="J1145" s="94"/>
    </row>
    <row r="1146" spans="1:10" ht="12.75">
      <c r="A1146" s="27"/>
      <c r="B1146" s="27"/>
      <c r="C1146" s="27"/>
      <c r="D1146" s="27"/>
      <c r="E1146" s="27"/>
      <c r="F1146" s="27"/>
      <c r="G1146" s="27"/>
      <c r="H1146" s="27"/>
      <c r="I1146" s="94"/>
      <c r="J1146" s="94"/>
    </row>
    <row r="1147" spans="1:10" ht="12.75">
      <c r="A1147" s="27"/>
      <c r="B1147" s="27"/>
      <c r="C1147" s="27"/>
      <c r="D1147" s="27"/>
      <c r="E1147" s="27"/>
      <c r="F1147" s="27"/>
      <c r="G1147" s="27"/>
      <c r="H1147" s="27"/>
      <c r="I1147" s="94"/>
      <c r="J1147" s="94"/>
    </row>
    <row r="1148" spans="1:10" ht="12.75">
      <c r="A1148" s="27"/>
      <c r="B1148" s="27"/>
      <c r="C1148" s="27"/>
      <c r="D1148" s="27"/>
      <c r="E1148" s="27"/>
      <c r="F1148" s="27"/>
      <c r="G1148" s="27"/>
      <c r="H1148" s="27"/>
      <c r="I1148" s="94"/>
      <c r="J1148" s="94"/>
    </row>
    <row r="1149" spans="1:10" ht="12.75">
      <c r="A1149" s="27"/>
      <c r="B1149" s="27"/>
      <c r="C1149" s="27"/>
      <c r="D1149" s="27"/>
      <c r="E1149" s="27"/>
      <c r="F1149" s="27"/>
      <c r="G1149" s="27"/>
      <c r="H1149" s="27"/>
      <c r="I1149" s="94"/>
      <c r="J1149" s="94"/>
    </row>
    <row r="1150" spans="1:10" ht="12.75">
      <c r="A1150" s="27"/>
      <c r="B1150" s="27"/>
      <c r="C1150" s="27"/>
      <c r="D1150" s="27"/>
      <c r="E1150" s="27"/>
      <c r="F1150" s="27"/>
      <c r="G1150" s="27"/>
      <c r="H1150" s="27"/>
      <c r="I1150" s="94"/>
      <c r="J1150" s="94"/>
    </row>
    <row r="1151" spans="1:10" ht="12.75">
      <c r="A1151" s="27"/>
      <c r="B1151" s="27"/>
      <c r="C1151" s="27"/>
      <c r="D1151" s="27"/>
      <c r="E1151" s="27"/>
      <c r="F1151" s="27"/>
      <c r="G1151" s="27"/>
      <c r="H1151" s="27"/>
      <c r="I1151" s="94"/>
      <c r="J1151" s="94"/>
    </row>
    <row r="1152" spans="1:10" ht="12.75">
      <c r="A1152" s="27"/>
      <c r="B1152" s="27"/>
      <c r="C1152" s="27"/>
      <c r="D1152" s="27"/>
      <c r="E1152" s="27"/>
      <c r="F1152" s="27"/>
      <c r="G1152" s="27"/>
      <c r="H1152" s="27"/>
      <c r="I1152" s="94"/>
      <c r="J1152" s="94"/>
    </row>
    <row r="1153" spans="1:10" ht="12.75">
      <c r="A1153" s="27"/>
      <c r="B1153" s="27"/>
      <c r="C1153" s="27"/>
      <c r="D1153" s="27"/>
      <c r="E1153" s="27"/>
      <c r="F1153" s="27"/>
      <c r="G1153" s="27"/>
      <c r="H1153" s="27"/>
      <c r="I1153" s="94"/>
      <c r="J1153" s="94"/>
    </row>
    <row r="1154" spans="1:10" ht="12.75">
      <c r="A1154" s="27"/>
      <c r="B1154" s="27"/>
      <c r="C1154" s="27"/>
      <c r="D1154" s="27"/>
      <c r="E1154" s="27"/>
      <c r="F1154" s="27"/>
      <c r="G1154" s="27"/>
      <c r="H1154" s="27"/>
      <c r="I1154" s="94"/>
      <c r="J1154" s="94"/>
    </row>
    <row r="1155" spans="1:10" ht="12.75">
      <c r="A1155" s="27"/>
      <c r="B1155" s="27"/>
      <c r="C1155" s="27"/>
      <c r="D1155" s="27"/>
      <c r="E1155" s="27"/>
      <c r="F1155" s="27"/>
      <c r="G1155" s="27"/>
      <c r="H1155" s="27"/>
      <c r="I1155" s="94"/>
      <c r="J1155" s="94"/>
    </row>
    <row r="1156" spans="1:10" ht="12.75">
      <c r="A1156" s="27"/>
      <c r="B1156" s="27"/>
      <c r="C1156" s="27"/>
      <c r="D1156" s="27"/>
      <c r="E1156" s="27"/>
      <c r="F1156" s="27"/>
      <c r="G1156" s="27"/>
      <c r="H1156" s="27"/>
      <c r="I1156" s="94"/>
      <c r="J1156" s="94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94"/>
      <c r="J1157" s="94"/>
    </row>
    <row r="1158" spans="1:10" ht="12.75">
      <c r="A1158" s="27"/>
      <c r="B1158" s="27"/>
      <c r="C1158" s="27"/>
      <c r="D1158" s="27"/>
      <c r="E1158" s="27"/>
      <c r="F1158" s="27"/>
      <c r="G1158" s="27"/>
      <c r="H1158" s="27"/>
      <c r="I1158" s="94"/>
      <c r="J1158" s="94"/>
    </row>
    <row r="1159" spans="1:10" ht="12.75">
      <c r="A1159" s="27"/>
      <c r="B1159" s="27"/>
      <c r="C1159" s="27"/>
      <c r="D1159" s="27"/>
      <c r="E1159" s="27"/>
      <c r="F1159" s="27"/>
      <c r="G1159" s="27"/>
      <c r="H1159" s="27"/>
      <c r="I1159" s="94"/>
      <c r="J1159" s="94"/>
    </row>
    <row r="1160" spans="1:10" ht="12.75">
      <c r="A1160" s="27"/>
      <c r="B1160" s="27"/>
      <c r="C1160" s="27"/>
      <c r="D1160" s="27"/>
      <c r="E1160" s="27"/>
      <c r="F1160" s="27"/>
      <c r="G1160" s="27"/>
      <c r="H1160" s="27"/>
      <c r="I1160" s="94"/>
      <c r="J1160" s="94"/>
    </row>
    <row r="1161" spans="1:10" ht="12.75">
      <c r="A1161" s="27"/>
      <c r="B1161" s="27"/>
      <c r="C1161" s="27"/>
      <c r="D1161" s="27"/>
      <c r="E1161" s="27"/>
      <c r="F1161" s="27"/>
      <c r="G1161" s="27"/>
      <c r="H1161" s="27"/>
      <c r="I1161" s="94"/>
      <c r="J1161" s="94"/>
    </row>
    <row r="1162" spans="1:10" ht="12.75">
      <c r="A1162" s="27"/>
      <c r="B1162" s="27"/>
      <c r="C1162" s="27"/>
      <c r="D1162" s="27"/>
      <c r="E1162" s="27"/>
      <c r="F1162" s="27"/>
      <c r="G1162" s="27"/>
      <c r="H1162" s="27"/>
      <c r="I1162" s="94"/>
      <c r="J1162" s="94"/>
    </row>
    <row r="1163" spans="1:10" ht="12.75">
      <c r="A1163" s="27"/>
      <c r="B1163" s="27"/>
      <c r="C1163" s="27"/>
      <c r="D1163" s="27"/>
      <c r="E1163" s="27"/>
      <c r="F1163" s="27"/>
      <c r="G1163" s="27"/>
      <c r="H1163" s="27"/>
      <c r="I1163" s="94"/>
      <c r="J1163" s="94"/>
    </row>
    <row r="1164" spans="1:10" ht="12.75">
      <c r="A1164" s="27"/>
      <c r="B1164" s="27"/>
      <c r="C1164" s="27"/>
      <c r="D1164" s="27"/>
      <c r="E1164" s="27"/>
      <c r="F1164" s="27"/>
      <c r="G1164" s="27"/>
      <c r="H1164" s="27"/>
      <c r="I1164" s="94"/>
      <c r="J1164" s="94"/>
    </row>
    <row r="1165" spans="1:10" ht="12.75">
      <c r="A1165" s="27"/>
      <c r="B1165" s="27"/>
      <c r="C1165" s="27"/>
      <c r="D1165" s="27"/>
      <c r="E1165" s="27"/>
      <c r="F1165" s="27"/>
      <c r="G1165" s="27"/>
      <c r="H1165" s="27"/>
      <c r="I1165" s="94"/>
      <c r="J1165" s="94"/>
    </row>
    <row r="1166" spans="1:10" ht="12.75">
      <c r="A1166" s="27"/>
      <c r="B1166" s="27"/>
      <c r="C1166" s="27"/>
      <c r="D1166" s="27"/>
      <c r="E1166" s="27"/>
      <c r="F1166" s="27"/>
      <c r="G1166" s="27"/>
      <c r="H1166" s="27"/>
      <c r="I1166" s="94"/>
      <c r="J1166" s="94"/>
    </row>
    <row r="1167" spans="1:10" ht="12.75">
      <c r="A1167" s="27"/>
      <c r="B1167" s="27"/>
      <c r="C1167" s="27"/>
      <c r="D1167" s="27"/>
      <c r="E1167" s="27"/>
      <c r="F1167" s="27"/>
      <c r="G1167" s="27"/>
      <c r="H1167" s="27"/>
      <c r="I1167" s="94"/>
      <c r="J1167" s="94"/>
    </row>
    <row r="1168" spans="1:10" ht="12.75">
      <c r="A1168" s="27"/>
      <c r="B1168" s="27"/>
      <c r="C1168" s="27"/>
      <c r="D1168" s="27"/>
      <c r="E1168" s="27"/>
      <c r="F1168" s="27"/>
      <c r="G1168" s="27"/>
      <c r="H1168" s="27"/>
      <c r="I1168" s="94"/>
      <c r="J1168" s="94"/>
    </row>
    <row r="1169" spans="1:10" ht="12.75">
      <c r="A1169" s="27"/>
      <c r="B1169" s="27"/>
      <c r="C1169" s="27"/>
      <c r="D1169" s="27"/>
      <c r="E1169" s="27"/>
      <c r="F1169" s="27"/>
      <c r="G1169" s="27"/>
      <c r="H1169" s="27"/>
      <c r="I1169" s="94"/>
      <c r="J1169" s="94"/>
    </row>
    <row r="1170" spans="1:10" ht="12.75">
      <c r="A1170" s="27"/>
      <c r="B1170" s="27"/>
      <c r="C1170" s="27"/>
      <c r="D1170" s="27"/>
      <c r="E1170" s="27"/>
      <c r="F1170" s="27"/>
      <c r="G1170" s="27"/>
      <c r="H1170" s="27"/>
      <c r="I1170" s="94"/>
      <c r="J1170" s="94"/>
    </row>
    <row r="1171" spans="1:10" ht="12.75">
      <c r="A1171" s="27"/>
      <c r="B1171" s="27"/>
      <c r="C1171" s="27"/>
      <c r="D1171" s="27"/>
      <c r="E1171" s="27"/>
      <c r="F1171" s="27"/>
      <c r="G1171" s="27"/>
      <c r="H1171" s="27"/>
      <c r="I1171" s="94"/>
      <c r="J1171" s="94"/>
    </row>
    <row r="1172" spans="1:10" ht="12.75">
      <c r="A1172" s="27"/>
      <c r="B1172" s="27"/>
      <c r="C1172" s="27"/>
      <c r="D1172" s="27"/>
      <c r="E1172" s="27"/>
      <c r="F1172" s="27"/>
      <c r="G1172" s="27"/>
      <c r="H1172" s="27"/>
      <c r="I1172" s="94"/>
      <c r="J1172" s="94"/>
    </row>
    <row r="1173" spans="1:10" ht="12.75">
      <c r="A1173" s="27"/>
      <c r="B1173" s="27"/>
      <c r="C1173" s="27"/>
      <c r="D1173" s="27"/>
      <c r="E1173" s="27"/>
      <c r="F1173" s="27"/>
      <c r="G1173" s="27"/>
      <c r="H1173" s="27"/>
      <c r="I1173" s="94"/>
      <c r="J1173" s="94"/>
    </row>
    <row r="1174" spans="1:10" ht="12.75">
      <c r="A1174" s="27"/>
      <c r="B1174" s="27"/>
      <c r="C1174" s="27"/>
      <c r="D1174" s="27"/>
      <c r="E1174" s="27"/>
      <c r="F1174" s="27"/>
      <c r="G1174" s="27"/>
      <c r="H1174" s="27"/>
      <c r="I1174" s="94"/>
      <c r="J1174" s="94"/>
    </row>
    <row r="1175" spans="1:10" ht="12.75">
      <c r="A1175" s="27"/>
      <c r="B1175" s="27"/>
      <c r="C1175" s="27"/>
      <c r="D1175" s="27"/>
      <c r="E1175" s="27"/>
      <c r="F1175" s="27"/>
      <c r="G1175" s="27"/>
      <c r="H1175" s="27"/>
      <c r="I1175" s="94"/>
      <c r="J1175" s="94"/>
    </row>
    <row r="1176" spans="1:10" ht="12.75">
      <c r="A1176" s="27"/>
      <c r="B1176" s="27"/>
      <c r="C1176" s="27"/>
      <c r="D1176" s="27"/>
      <c r="E1176" s="27"/>
      <c r="F1176" s="27"/>
      <c r="G1176" s="27"/>
      <c r="H1176" s="27"/>
      <c r="I1176" s="94"/>
      <c r="J1176" s="94"/>
    </row>
    <row r="1177" spans="1:10" ht="12.75">
      <c r="A1177" s="27"/>
      <c r="B1177" s="27"/>
      <c r="C1177" s="27"/>
      <c r="D1177" s="27"/>
      <c r="E1177" s="27"/>
      <c r="F1177" s="27"/>
      <c r="G1177" s="27"/>
      <c r="H1177" s="27"/>
      <c r="I1177" s="94"/>
      <c r="J1177" s="94"/>
    </row>
    <row r="1178" spans="1:10" ht="12.75">
      <c r="A1178" s="27"/>
      <c r="B1178" s="27"/>
      <c r="C1178" s="27"/>
      <c r="D1178" s="27"/>
      <c r="E1178" s="27"/>
      <c r="F1178" s="27"/>
      <c r="G1178" s="27"/>
      <c r="H1178" s="27"/>
      <c r="I1178" s="94"/>
      <c r="J1178" s="94"/>
    </row>
    <row r="1179" spans="1:10" ht="12.75">
      <c r="A1179" s="27"/>
      <c r="B1179" s="27"/>
      <c r="C1179" s="27"/>
      <c r="D1179" s="27"/>
      <c r="E1179" s="27"/>
      <c r="F1179" s="27"/>
      <c r="G1179" s="27"/>
      <c r="H1179" s="27"/>
      <c r="I1179" s="94"/>
      <c r="J1179" s="94"/>
    </row>
    <row r="1180" spans="1:10" ht="12.75">
      <c r="A1180" s="27"/>
      <c r="B1180" s="27"/>
      <c r="C1180" s="27"/>
      <c r="D1180" s="27"/>
      <c r="E1180" s="27"/>
      <c r="F1180" s="27"/>
      <c r="G1180" s="27"/>
      <c r="H1180" s="27"/>
      <c r="I1180" s="94"/>
      <c r="J1180" s="94"/>
    </row>
    <row r="1181" spans="1:10" ht="12.75">
      <c r="A1181" s="27"/>
      <c r="B1181" s="27"/>
      <c r="C1181" s="27"/>
      <c r="D1181" s="27"/>
      <c r="E1181" s="27"/>
      <c r="F1181" s="27"/>
      <c r="G1181" s="27"/>
      <c r="H1181" s="27"/>
      <c r="I1181" s="94"/>
      <c r="J1181" s="94"/>
    </row>
    <row r="1182" spans="1:10" ht="12.75">
      <c r="A1182" s="27"/>
      <c r="B1182" s="27"/>
      <c r="C1182" s="27"/>
      <c r="D1182" s="27"/>
      <c r="E1182" s="27"/>
      <c r="F1182" s="27"/>
      <c r="G1182" s="27"/>
      <c r="H1182" s="27"/>
      <c r="I1182" s="94"/>
      <c r="J1182" s="94"/>
    </row>
    <row r="1183" spans="1:10" ht="12.75">
      <c r="A1183" s="27"/>
      <c r="B1183" s="27"/>
      <c r="C1183" s="27"/>
      <c r="D1183" s="27"/>
      <c r="E1183" s="27"/>
      <c r="F1183" s="27"/>
      <c r="G1183" s="27"/>
      <c r="H1183" s="27"/>
      <c r="I1183" s="94"/>
      <c r="J1183" s="94"/>
    </row>
    <row r="1184" spans="1:10" ht="12.75">
      <c r="A1184" s="27"/>
      <c r="B1184" s="27"/>
      <c r="C1184" s="27"/>
      <c r="D1184" s="27"/>
      <c r="E1184" s="27"/>
      <c r="F1184" s="27"/>
      <c r="G1184" s="27"/>
      <c r="H1184" s="27"/>
      <c r="I1184" s="94"/>
      <c r="J1184" s="94"/>
    </row>
    <row r="1185" spans="1:10" ht="12.75">
      <c r="A1185" s="27"/>
      <c r="B1185" s="27"/>
      <c r="C1185" s="27"/>
      <c r="D1185" s="27"/>
      <c r="E1185" s="27"/>
      <c r="F1185" s="27"/>
      <c r="G1185" s="27"/>
      <c r="H1185" s="27"/>
      <c r="I1185" s="94"/>
      <c r="J1185" s="94"/>
    </row>
    <row r="1186" spans="1:10" ht="12.75">
      <c r="A1186" s="27"/>
      <c r="B1186" s="27"/>
      <c r="C1186" s="27"/>
      <c r="D1186" s="27"/>
      <c r="E1186" s="27"/>
      <c r="F1186" s="27"/>
      <c r="G1186" s="27"/>
      <c r="H1186" s="27"/>
      <c r="I1186" s="94"/>
      <c r="J1186" s="94"/>
    </row>
    <row r="1187" spans="1:10" ht="12.75">
      <c r="A1187" s="27"/>
      <c r="B1187" s="27"/>
      <c r="C1187" s="27"/>
      <c r="D1187" s="27"/>
      <c r="E1187" s="27"/>
      <c r="F1187" s="27"/>
      <c r="G1187" s="27"/>
      <c r="H1187" s="27"/>
      <c r="I1187" s="94"/>
      <c r="J1187" s="94"/>
    </row>
    <row r="1188" spans="1:10" ht="12.75">
      <c r="A1188" s="27"/>
      <c r="B1188" s="27"/>
      <c r="C1188" s="27"/>
      <c r="D1188" s="27"/>
      <c r="E1188" s="27"/>
      <c r="F1188" s="27"/>
      <c r="G1188" s="27"/>
      <c r="H1188" s="27"/>
      <c r="I1188" s="94"/>
      <c r="J1188" s="94"/>
    </row>
    <row r="1189" spans="1:10" ht="12.75">
      <c r="A1189" s="27"/>
      <c r="B1189" s="27"/>
      <c r="C1189" s="27"/>
      <c r="D1189" s="27"/>
      <c r="E1189" s="27"/>
      <c r="F1189" s="27"/>
      <c r="G1189" s="27"/>
      <c r="H1189" s="27"/>
      <c r="I1189" s="94"/>
      <c r="J1189" s="94"/>
    </row>
    <row r="1190" spans="1:10" ht="12.75">
      <c r="A1190" s="27"/>
      <c r="B1190" s="27"/>
      <c r="C1190" s="27"/>
      <c r="D1190" s="27"/>
      <c r="E1190" s="27"/>
      <c r="F1190" s="27"/>
      <c r="G1190" s="27"/>
      <c r="H1190" s="27"/>
      <c r="I1190" s="94"/>
      <c r="J1190" s="94"/>
    </row>
    <row r="1191" spans="1:10" ht="12.75">
      <c r="A1191" s="27"/>
      <c r="B1191" s="27"/>
      <c r="C1191" s="27"/>
      <c r="D1191" s="27"/>
      <c r="E1191" s="27"/>
      <c r="F1191" s="27"/>
      <c r="G1191" s="27"/>
      <c r="H1191" s="27"/>
      <c r="I1191" s="94"/>
      <c r="J1191" s="94"/>
    </row>
    <row r="1192" spans="1:10" ht="12.75">
      <c r="A1192" s="27"/>
      <c r="B1192" s="27"/>
      <c r="C1192" s="27"/>
      <c r="D1192" s="27"/>
      <c r="E1192" s="27"/>
      <c r="F1192" s="27"/>
      <c r="G1192" s="27"/>
      <c r="H1192" s="27"/>
      <c r="I1192" s="94"/>
      <c r="J1192" s="94"/>
    </row>
    <row r="1193" spans="1:10" ht="12.75">
      <c r="A1193" s="27"/>
      <c r="B1193" s="27"/>
      <c r="C1193" s="27"/>
      <c r="D1193" s="27"/>
      <c r="E1193" s="27"/>
      <c r="F1193" s="27"/>
      <c r="G1193" s="27"/>
      <c r="H1193" s="27"/>
      <c r="I1193" s="94"/>
      <c r="J1193" s="94"/>
    </row>
    <row r="1194" spans="1:10" ht="12.75">
      <c r="A1194" s="27"/>
      <c r="B1194" s="27"/>
      <c r="C1194" s="27"/>
      <c r="D1194" s="27"/>
      <c r="E1194" s="27"/>
      <c r="F1194" s="27"/>
      <c r="G1194" s="27"/>
      <c r="H1194" s="27"/>
      <c r="I1194" s="94"/>
      <c r="J1194" s="94"/>
    </row>
    <row r="1195" spans="1:10" ht="12.75">
      <c r="A1195" s="27"/>
      <c r="B1195" s="27"/>
      <c r="C1195" s="27"/>
      <c r="D1195" s="27"/>
      <c r="E1195" s="27"/>
      <c r="F1195" s="27"/>
      <c r="G1195" s="27"/>
      <c r="H1195" s="27"/>
      <c r="I1195" s="94"/>
      <c r="J1195" s="94"/>
    </row>
    <row r="1196" spans="1:10" ht="12.75">
      <c r="A1196" s="27"/>
      <c r="B1196" s="27"/>
      <c r="C1196" s="27"/>
      <c r="D1196" s="27"/>
      <c r="E1196" s="27"/>
      <c r="F1196" s="27"/>
      <c r="G1196" s="27"/>
      <c r="H1196" s="27"/>
      <c r="I1196" s="94"/>
      <c r="J1196" s="94"/>
    </row>
    <row r="1197" spans="1:10" ht="12.75">
      <c r="A1197" s="27"/>
      <c r="B1197" s="27"/>
      <c r="C1197" s="27"/>
      <c r="D1197" s="27"/>
      <c r="E1197" s="27"/>
      <c r="F1197" s="27"/>
      <c r="G1197" s="27"/>
      <c r="H1197" s="27"/>
      <c r="I1197" s="94"/>
      <c r="J1197" s="94"/>
    </row>
    <row r="1198" spans="1:10" ht="12.75">
      <c r="A1198" s="27"/>
      <c r="B1198" s="27"/>
      <c r="C1198" s="27"/>
      <c r="D1198" s="27"/>
      <c r="E1198" s="27"/>
      <c r="F1198" s="27"/>
      <c r="G1198" s="27"/>
      <c r="H1198" s="27"/>
      <c r="I1198" s="94"/>
      <c r="J1198" s="94"/>
    </row>
    <row r="1199" spans="1:10" ht="12.75">
      <c r="A1199" s="27"/>
      <c r="B1199" s="27"/>
      <c r="C1199" s="27"/>
      <c r="D1199" s="27"/>
      <c r="E1199" s="27"/>
      <c r="F1199" s="27"/>
      <c r="G1199" s="27"/>
      <c r="H1199" s="27"/>
      <c r="I1199" s="94"/>
      <c r="J1199" s="94"/>
    </row>
    <row r="1200" spans="1:10" ht="12.75">
      <c r="A1200" s="27"/>
      <c r="B1200" s="27"/>
      <c r="C1200" s="27"/>
      <c r="D1200" s="27"/>
      <c r="E1200" s="27"/>
      <c r="F1200" s="27"/>
      <c r="G1200" s="27"/>
      <c r="H1200" s="27"/>
      <c r="I1200" s="94"/>
      <c r="J1200" s="94"/>
    </row>
    <row r="1201" spans="1:10" ht="12.75">
      <c r="A1201" s="27"/>
      <c r="B1201" s="27"/>
      <c r="C1201" s="27"/>
      <c r="D1201" s="27"/>
      <c r="E1201" s="27"/>
      <c r="F1201" s="27"/>
      <c r="G1201" s="27"/>
      <c r="H1201" s="27"/>
      <c r="I1201" s="94"/>
      <c r="J1201" s="94"/>
    </row>
    <row r="1202" spans="1:10" ht="12.75">
      <c r="A1202" s="27"/>
      <c r="B1202" s="27"/>
      <c r="C1202" s="27"/>
      <c r="D1202" s="27"/>
      <c r="E1202" s="27"/>
      <c r="F1202" s="27"/>
      <c r="G1202" s="27"/>
      <c r="H1202" s="27"/>
      <c r="I1202" s="94"/>
      <c r="J1202" s="94"/>
    </row>
    <row r="1203" spans="1:10" ht="12.75">
      <c r="A1203" s="27"/>
      <c r="B1203" s="27"/>
      <c r="C1203" s="27"/>
      <c r="D1203" s="27"/>
      <c r="E1203" s="27"/>
      <c r="F1203" s="27"/>
      <c r="G1203" s="27"/>
      <c r="H1203" s="27"/>
      <c r="I1203" s="94"/>
      <c r="J1203" s="94"/>
    </row>
    <row r="1204" spans="1:10" ht="12.75">
      <c r="A1204" s="27"/>
      <c r="B1204" s="27"/>
      <c r="C1204" s="27"/>
      <c r="D1204" s="27"/>
      <c r="E1204" s="27"/>
      <c r="F1204" s="27"/>
      <c r="G1204" s="27"/>
      <c r="H1204" s="27"/>
      <c r="I1204" s="94"/>
      <c r="J1204" s="94"/>
    </row>
    <row r="1205" spans="1:10" ht="12.75">
      <c r="A1205" s="27"/>
      <c r="B1205" s="27"/>
      <c r="C1205" s="27"/>
      <c r="D1205" s="27"/>
      <c r="E1205" s="27"/>
      <c r="F1205" s="27"/>
      <c r="G1205" s="27"/>
      <c r="H1205" s="27"/>
      <c r="I1205" s="94"/>
      <c r="J1205" s="94"/>
    </row>
    <row r="1206" spans="1:10" ht="12.75">
      <c r="A1206" s="27"/>
      <c r="B1206" s="27"/>
      <c r="C1206" s="27"/>
      <c r="D1206" s="27"/>
      <c r="E1206" s="27"/>
      <c r="F1206" s="27"/>
      <c r="G1206" s="27"/>
      <c r="H1206" s="27"/>
      <c r="I1206" s="94"/>
      <c r="J1206" s="94"/>
    </row>
    <row r="1207" spans="1:10" ht="12.75">
      <c r="A1207" s="27"/>
      <c r="B1207" s="27"/>
      <c r="C1207" s="27"/>
      <c r="D1207" s="27"/>
      <c r="E1207" s="27"/>
      <c r="F1207" s="27"/>
      <c r="G1207" s="27"/>
      <c r="H1207" s="27"/>
      <c r="I1207" s="94"/>
      <c r="J1207" s="94"/>
    </row>
    <row r="1208" spans="1:10" ht="12.75">
      <c r="A1208" s="27"/>
      <c r="B1208" s="27"/>
      <c r="C1208" s="27"/>
      <c r="D1208" s="27"/>
      <c r="E1208" s="27"/>
      <c r="F1208" s="27"/>
      <c r="G1208" s="27"/>
      <c r="H1208" s="27"/>
      <c r="I1208" s="94"/>
      <c r="J1208" s="94"/>
    </row>
    <row r="1209" spans="1:10" ht="12.75">
      <c r="A1209" s="27"/>
      <c r="B1209" s="27"/>
      <c r="C1209" s="27"/>
      <c r="D1209" s="27"/>
      <c r="E1209" s="27"/>
      <c r="F1209" s="27"/>
      <c r="G1209" s="27"/>
      <c r="H1209" s="27"/>
      <c r="I1209" s="94"/>
      <c r="J1209" s="94"/>
    </row>
    <row r="1210" spans="1:10" ht="12.75">
      <c r="A1210" s="27"/>
      <c r="B1210" s="27"/>
      <c r="C1210" s="27"/>
      <c r="D1210" s="27"/>
      <c r="E1210" s="27"/>
      <c r="F1210" s="27"/>
      <c r="G1210" s="27"/>
      <c r="H1210" s="27"/>
      <c r="I1210" s="94"/>
      <c r="J1210" s="94"/>
    </row>
    <row r="1211" spans="1:10" ht="12.75">
      <c r="A1211" s="27"/>
      <c r="B1211" s="27"/>
      <c r="C1211" s="27"/>
      <c r="D1211" s="27"/>
      <c r="E1211" s="27"/>
      <c r="F1211" s="27"/>
      <c r="G1211" s="27"/>
      <c r="H1211" s="27"/>
      <c r="I1211" s="94"/>
      <c r="J1211" s="94"/>
    </row>
    <row r="1212" spans="1:10" ht="12.75">
      <c r="A1212" s="27"/>
      <c r="B1212" s="27"/>
      <c r="C1212" s="27"/>
      <c r="D1212" s="27"/>
      <c r="E1212" s="27"/>
      <c r="F1212" s="27"/>
      <c r="G1212" s="27"/>
      <c r="H1212" s="27"/>
      <c r="I1212" s="94"/>
      <c r="J1212" s="94"/>
    </row>
    <row r="1213" spans="1:10" ht="12.75">
      <c r="A1213" s="27"/>
      <c r="B1213" s="27"/>
      <c r="C1213" s="27"/>
      <c r="D1213" s="27"/>
      <c r="E1213" s="27"/>
      <c r="F1213" s="27"/>
      <c r="G1213" s="27"/>
      <c r="H1213" s="27"/>
      <c r="I1213" s="94"/>
      <c r="J1213" s="94"/>
    </row>
    <row r="1214" spans="1:10" ht="12.75">
      <c r="A1214" s="27"/>
      <c r="B1214" s="27"/>
      <c r="C1214" s="27"/>
      <c r="D1214" s="27"/>
      <c r="E1214" s="27"/>
      <c r="F1214" s="27"/>
      <c r="G1214" s="27"/>
      <c r="H1214" s="27"/>
      <c r="I1214" s="94"/>
      <c r="J1214" s="94"/>
    </row>
    <row r="1215" spans="1:10" ht="12.75">
      <c r="A1215" s="27"/>
      <c r="B1215" s="27"/>
      <c r="C1215" s="27"/>
      <c r="D1215" s="27"/>
      <c r="E1215" s="27"/>
      <c r="F1215" s="27"/>
      <c r="G1215" s="27"/>
      <c r="H1215" s="27"/>
      <c r="I1215" s="94"/>
      <c r="J1215" s="94"/>
    </row>
    <row r="1216" spans="1:10" ht="12.75">
      <c r="A1216" s="27"/>
      <c r="B1216" s="27"/>
      <c r="C1216" s="27"/>
      <c r="D1216" s="27"/>
      <c r="E1216" s="27"/>
      <c r="F1216" s="27"/>
      <c r="G1216" s="27"/>
      <c r="H1216" s="27"/>
      <c r="I1216" s="94"/>
      <c r="J1216" s="94"/>
    </row>
    <row r="1217" spans="1:10" ht="12.75">
      <c r="A1217" s="27"/>
      <c r="B1217" s="27"/>
      <c r="C1217" s="27"/>
      <c r="D1217" s="27"/>
      <c r="E1217" s="27"/>
      <c r="F1217" s="27"/>
      <c r="G1217" s="27"/>
      <c r="H1217" s="27"/>
      <c r="I1217" s="94"/>
      <c r="J1217" s="94"/>
    </row>
    <row r="1218" spans="1:10" ht="12.75">
      <c r="A1218" s="27"/>
      <c r="B1218" s="27"/>
      <c r="C1218" s="27"/>
      <c r="D1218" s="27"/>
      <c r="E1218" s="27"/>
      <c r="F1218" s="27"/>
      <c r="G1218" s="27"/>
      <c r="H1218" s="27"/>
      <c r="I1218" s="94"/>
      <c r="J1218" s="94"/>
    </row>
    <row r="1219" spans="1:10" ht="12.75">
      <c r="A1219" s="27"/>
      <c r="B1219" s="27"/>
      <c r="C1219" s="27"/>
      <c r="D1219" s="27"/>
      <c r="E1219" s="27"/>
      <c r="F1219" s="27"/>
      <c r="G1219" s="27"/>
      <c r="H1219" s="27"/>
      <c r="I1219" s="94"/>
      <c r="J1219" s="94"/>
    </row>
    <row r="1220" spans="1:10" ht="12.75">
      <c r="A1220" s="27"/>
      <c r="B1220" s="27"/>
      <c r="C1220" s="27"/>
      <c r="D1220" s="27"/>
      <c r="E1220" s="27"/>
      <c r="F1220" s="27"/>
      <c r="G1220" s="27"/>
      <c r="H1220" s="27"/>
      <c r="I1220" s="94"/>
      <c r="J1220" s="94"/>
    </row>
    <row r="1221" spans="1:10" ht="12.75">
      <c r="A1221" s="27"/>
      <c r="B1221" s="27"/>
      <c r="C1221" s="27"/>
      <c r="D1221" s="27"/>
      <c r="E1221" s="27"/>
      <c r="F1221" s="27"/>
      <c r="G1221" s="27"/>
      <c r="H1221" s="27"/>
      <c r="I1221" s="94"/>
      <c r="J1221" s="94"/>
    </row>
    <row r="1222" spans="1:10" ht="12.75">
      <c r="A1222" s="27"/>
      <c r="B1222" s="27"/>
      <c r="C1222" s="27"/>
      <c r="D1222" s="27"/>
      <c r="E1222" s="27"/>
      <c r="F1222" s="27"/>
      <c r="G1222" s="27"/>
      <c r="H1222" s="27"/>
      <c r="I1222" s="94"/>
      <c r="J1222" s="94"/>
    </row>
    <row r="1223" spans="1:10" ht="12.75">
      <c r="A1223" s="27"/>
      <c r="B1223" s="27"/>
      <c r="C1223" s="27"/>
      <c r="D1223" s="27"/>
      <c r="E1223" s="27"/>
      <c r="F1223" s="27"/>
      <c r="G1223" s="27"/>
      <c r="H1223" s="27"/>
      <c r="I1223" s="94"/>
      <c r="J1223" s="94"/>
    </row>
    <row r="1224" spans="1:10" ht="12.75">
      <c r="A1224" s="27"/>
      <c r="B1224" s="27"/>
      <c r="C1224" s="27"/>
      <c r="D1224" s="27"/>
      <c r="E1224" s="27"/>
      <c r="F1224" s="27"/>
      <c r="G1224" s="27"/>
      <c r="H1224" s="27"/>
      <c r="I1224" s="94"/>
      <c r="J1224" s="94"/>
    </row>
    <row r="1225" spans="1:10" ht="12.75">
      <c r="A1225" s="27"/>
      <c r="B1225" s="27"/>
      <c r="C1225" s="94"/>
      <c r="D1225" s="94"/>
      <c r="E1225" s="94"/>
      <c r="F1225" s="94"/>
      <c r="G1225" s="94"/>
      <c r="H1225" s="94"/>
      <c r="I1225" s="94"/>
      <c r="J1225" s="94"/>
    </row>
    <row r="1226" spans="1:10" ht="12.75">
      <c r="A1226" s="27"/>
      <c r="B1226" s="27"/>
      <c r="C1226" s="94"/>
      <c r="D1226" s="94"/>
      <c r="E1226" s="94"/>
      <c r="F1226" s="94"/>
      <c r="G1226" s="94"/>
      <c r="H1226" s="94"/>
      <c r="I1226" s="94"/>
      <c r="J1226" s="94"/>
    </row>
    <row r="1227" spans="1:10" ht="12.75">
      <c r="A1227" s="27"/>
      <c r="B1227" s="27"/>
      <c r="C1227" s="94"/>
      <c r="D1227" s="94"/>
      <c r="E1227" s="94"/>
      <c r="F1227" s="94"/>
      <c r="G1227" s="94"/>
      <c r="H1227" s="94"/>
      <c r="I1227" s="94"/>
      <c r="J1227" s="94"/>
    </row>
    <row r="1228" spans="1:10" ht="12.75">
      <c r="A1228" s="27"/>
      <c r="B1228" s="27"/>
      <c r="C1228" s="94"/>
      <c r="D1228" s="94"/>
      <c r="E1228" s="94"/>
      <c r="F1228" s="94"/>
      <c r="G1228" s="94"/>
      <c r="H1228" s="94"/>
      <c r="I1228" s="94"/>
      <c r="J1228" s="94"/>
    </row>
    <row r="1229" spans="1:10" ht="12.75">
      <c r="A1229" s="27"/>
      <c r="B1229" s="27"/>
      <c r="C1229" s="94"/>
      <c r="D1229" s="94"/>
      <c r="E1229" s="94"/>
      <c r="F1229" s="94"/>
      <c r="G1229" s="94"/>
      <c r="H1229" s="94"/>
      <c r="I1229" s="94"/>
      <c r="J1229" s="94"/>
    </row>
    <row r="1230" spans="1:10" ht="12.75">
      <c r="A1230" s="27"/>
      <c r="B1230" s="27"/>
      <c r="C1230" s="94"/>
      <c r="D1230" s="94"/>
      <c r="E1230" s="94"/>
      <c r="F1230" s="94"/>
      <c r="G1230" s="94"/>
      <c r="H1230" s="94"/>
      <c r="I1230" s="94"/>
      <c r="J1230" s="94"/>
    </row>
    <row r="1231" spans="1:10" ht="12.75">
      <c r="A1231" s="27"/>
      <c r="B1231" s="27"/>
      <c r="C1231" s="94"/>
      <c r="D1231" s="94"/>
      <c r="E1231" s="94"/>
      <c r="F1231" s="94"/>
      <c r="G1231" s="94"/>
      <c r="H1231" s="94"/>
      <c r="I1231" s="94"/>
      <c r="J1231" s="94"/>
    </row>
    <row r="1232" spans="1:10" ht="12.75">
      <c r="A1232" s="27"/>
      <c r="B1232" s="27"/>
      <c r="C1232" s="94"/>
      <c r="D1232" s="94"/>
      <c r="E1232" s="94"/>
      <c r="F1232" s="94"/>
      <c r="G1232" s="94"/>
      <c r="H1232" s="94"/>
      <c r="I1232" s="94"/>
      <c r="J1232" s="94"/>
    </row>
    <row r="1233" spans="1:10" ht="12.75">
      <c r="A1233" s="27"/>
      <c r="B1233" s="27"/>
      <c r="C1233" s="94"/>
      <c r="D1233" s="94"/>
      <c r="E1233" s="94"/>
      <c r="F1233" s="94"/>
      <c r="G1233" s="94"/>
      <c r="H1233" s="94"/>
      <c r="I1233" s="94"/>
      <c r="J1233" s="94"/>
    </row>
    <row r="1234" spans="1:10" ht="12.75">
      <c r="A1234" s="27"/>
      <c r="B1234" s="27"/>
      <c r="C1234" s="94"/>
      <c r="D1234" s="94"/>
      <c r="E1234" s="94"/>
      <c r="F1234" s="94"/>
      <c r="G1234" s="94"/>
      <c r="H1234" s="94"/>
      <c r="I1234" s="94"/>
      <c r="J1234" s="94"/>
    </row>
    <row r="1235" spans="1:10" ht="12.75">
      <c r="A1235" s="27"/>
      <c r="B1235" s="27"/>
      <c r="C1235" s="94"/>
      <c r="D1235" s="94"/>
      <c r="E1235" s="94"/>
      <c r="F1235" s="94"/>
      <c r="G1235" s="94"/>
      <c r="H1235" s="94"/>
      <c r="I1235" s="94"/>
      <c r="J1235" s="94"/>
    </row>
    <row r="1236" spans="1:10" ht="12.75">
      <c r="A1236" s="27"/>
      <c r="B1236" s="27"/>
      <c r="C1236" s="94"/>
      <c r="D1236" s="94"/>
      <c r="E1236" s="94"/>
      <c r="F1236" s="94"/>
      <c r="G1236" s="94"/>
      <c r="H1236" s="94"/>
      <c r="I1236" s="94"/>
      <c r="J1236" s="94"/>
    </row>
    <row r="1237" spans="1:10" ht="12.75">
      <c r="A1237" s="27"/>
      <c r="B1237" s="27"/>
      <c r="C1237" s="94"/>
      <c r="D1237" s="94"/>
      <c r="E1237" s="94"/>
      <c r="F1237" s="94"/>
      <c r="G1237" s="94"/>
      <c r="H1237" s="94"/>
      <c r="I1237" s="94"/>
      <c r="J1237" s="94"/>
    </row>
    <row r="1238" spans="1:10" ht="12.75">
      <c r="A1238" s="27"/>
      <c r="B1238" s="27"/>
      <c r="C1238" s="94"/>
      <c r="D1238" s="94"/>
      <c r="E1238" s="94"/>
      <c r="F1238" s="94"/>
      <c r="G1238" s="94"/>
      <c r="H1238" s="94"/>
      <c r="I1238" s="94"/>
      <c r="J1238" s="94"/>
    </row>
    <row r="1239" spans="1:10" ht="12.75">
      <c r="A1239" s="27"/>
      <c r="B1239" s="27"/>
      <c r="C1239" s="94"/>
      <c r="D1239" s="94"/>
      <c r="E1239" s="94"/>
      <c r="F1239" s="94"/>
      <c r="G1239" s="94"/>
      <c r="H1239" s="94"/>
      <c r="I1239" s="94"/>
      <c r="J1239" s="94"/>
    </row>
    <row r="1240" spans="1:10" ht="12.75">
      <c r="A1240" s="27"/>
      <c r="B1240" s="27"/>
      <c r="C1240" s="94"/>
      <c r="D1240" s="94"/>
      <c r="E1240" s="94"/>
      <c r="F1240" s="94"/>
      <c r="G1240" s="94"/>
      <c r="H1240" s="94"/>
      <c r="I1240" s="94"/>
      <c r="J1240" s="94"/>
    </row>
    <row r="1241" spans="1:10" ht="12.75">
      <c r="A1241" s="27"/>
      <c r="B1241" s="27"/>
      <c r="C1241" s="94"/>
      <c r="D1241" s="94"/>
      <c r="E1241" s="94"/>
      <c r="F1241" s="94"/>
      <c r="G1241" s="94"/>
      <c r="H1241" s="94"/>
      <c r="I1241" s="94"/>
      <c r="J1241" s="94"/>
    </row>
    <row r="1242" spans="1:10" ht="12.75">
      <c r="A1242" s="27"/>
      <c r="B1242" s="27"/>
      <c r="C1242" s="94"/>
      <c r="D1242" s="94"/>
      <c r="E1242" s="94"/>
      <c r="F1242" s="94"/>
      <c r="G1242" s="94"/>
      <c r="H1242" s="94"/>
      <c r="I1242" s="94"/>
      <c r="J1242" s="94"/>
    </row>
    <row r="1243" spans="1:10" ht="12.75">
      <c r="A1243" s="27"/>
      <c r="B1243" s="27"/>
      <c r="C1243" s="94"/>
      <c r="D1243" s="94"/>
      <c r="E1243" s="94"/>
      <c r="F1243" s="94"/>
      <c r="G1243" s="94"/>
      <c r="H1243" s="94"/>
      <c r="I1243" s="94"/>
      <c r="J1243" s="94"/>
    </row>
    <row r="1244" spans="1:10" ht="12.75">
      <c r="A1244" s="27"/>
      <c r="B1244" s="27"/>
      <c r="C1244" s="94"/>
      <c r="D1244" s="94"/>
      <c r="E1244" s="94"/>
      <c r="F1244" s="94"/>
      <c r="G1244" s="94"/>
      <c r="H1244" s="94"/>
      <c r="I1244" s="94"/>
      <c r="J1244" s="94"/>
    </row>
    <row r="1245" spans="1:10" ht="12.75">
      <c r="A1245" s="27"/>
      <c r="B1245" s="27"/>
      <c r="C1245" s="94"/>
      <c r="D1245" s="94"/>
      <c r="E1245" s="94"/>
      <c r="F1245" s="94"/>
      <c r="G1245" s="94"/>
      <c r="H1245" s="94"/>
      <c r="I1245" s="94"/>
      <c r="J1245" s="94"/>
    </row>
    <row r="1246" spans="1:10" ht="12.75">
      <c r="A1246" s="27"/>
      <c r="B1246" s="27"/>
      <c r="C1246" s="94"/>
      <c r="D1246" s="94"/>
      <c r="E1246" s="94"/>
      <c r="F1246" s="94"/>
      <c r="G1246" s="94"/>
      <c r="H1246" s="94"/>
      <c r="I1246" s="94"/>
      <c r="J1246" s="94"/>
    </row>
    <row r="1247" spans="1:10" ht="12.75">
      <c r="A1247" s="27"/>
      <c r="B1247" s="27"/>
      <c r="C1247" s="94"/>
      <c r="D1247" s="94"/>
      <c r="E1247" s="94"/>
      <c r="F1247" s="94"/>
      <c r="G1247" s="94"/>
      <c r="H1247" s="94"/>
      <c r="I1247" s="94"/>
      <c r="J1247" s="94"/>
    </row>
    <row r="1248" spans="1:10" ht="12.75">
      <c r="A1248" s="27"/>
      <c r="B1248" s="27"/>
      <c r="C1248" s="94"/>
      <c r="D1248" s="94"/>
      <c r="E1248" s="94"/>
      <c r="F1248" s="94"/>
      <c r="G1248" s="94"/>
      <c r="H1248" s="94"/>
      <c r="I1248" s="94"/>
      <c r="J1248" s="94"/>
    </row>
    <row r="1249" spans="1:10" ht="12.75">
      <c r="A1249" s="27"/>
      <c r="B1249" s="27"/>
      <c r="C1249" s="94"/>
      <c r="D1249" s="94"/>
      <c r="E1249" s="94"/>
      <c r="F1249" s="94"/>
      <c r="G1249" s="94"/>
      <c r="H1249" s="94"/>
      <c r="I1249" s="94"/>
      <c r="J1249" s="94"/>
    </row>
    <row r="1250" spans="1:10" ht="12.75">
      <c r="A1250" s="27"/>
      <c r="B1250" s="27"/>
      <c r="C1250" s="94"/>
      <c r="D1250" s="94"/>
      <c r="E1250" s="94"/>
      <c r="F1250" s="94"/>
      <c r="G1250" s="94"/>
      <c r="H1250" s="94"/>
      <c r="I1250" s="94"/>
      <c r="J1250" s="94"/>
    </row>
    <row r="1251" spans="1:10" ht="12.75">
      <c r="A1251" s="27"/>
      <c r="B1251" s="27"/>
      <c r="C1251" s="94"/>
      <c r="D1251" s="94"/>
      <c r="E1251" s="94"/>
      <c r="F1251" s="94"/>
      <c r="G1251" s="94"/>
      <c r="H1251" s="94"/>
      <c r="I1251" s="94"/>
      <c r="J1251" s="94"/>
    </row>
    <row r="1252" spans="1:10" ht="12.75">
      <c r="A1252" s="27"/>
      <c r="B1252" s="27"/>
      <c r="C1252" s="94"/>
      <c r="D1252" s="94"/>
      <c r="E1252" s="94"/>
      <c r="F1252" s="94"/>
      <c r="G1252" s="94"/>
      <c r="H1252" s="94"/>
      <c r="I1252" s="94"/>
      <c r="J1252" s="94"/>
    </row>
    <row r="1253" spans="1:10" ht="12.75">
      <c r="A1253" s="27"/>
      <c r="B1253" s="27"/>
      <c r="C1253" s="94"/>
      <c r="D1253" s="94"/>
      <c r="E1253" s="94"/>
      <c r="F1253" s="94"/>
      <c r="G1253" s="94"/>
      <c r="H1253" s="94"/>
      <c r="I1253" s="94"/>
      <c r="J1253" s="94"/>
    </row>
    <row r="1254" spans="1:10" ht="12.75">
      <c r="A1254" s="27"/>
      <c r="B1254" s="27"/>
      <c r="C1254" s="94"/>
      <c r="D1254" s="94"/>
      <c r="E1254" s="94"/>
      <c r="F1254" s="94"/>
      <c r="G1254" s="94"/>
      <c r="H1254" s="94"/>
      <c r="I1254" s="94"/>
      <c r="J1254" s="94"/>
    </row>
    <row r="1255" spans="1:10" ht="12.75">
      <c r="A1255" s="27"/>
      <c r="B1255" s="27"/>
      <c r="C1255" s="94"/>
      <c r="D1255" s="94"/>
      <c r="E1255" s="94"/>
      <c r="F1255" s="94"/>
      <c r="G1255" s="94"/>
      <c r="H1255" s="94"/>
      <c r="I1255" s="94"/>
      <c r="J1255" s="94"/>
    </row>
    <row r="1256" spans="1:10" ht="12.75">
      <c r="A1256" s="27"/>
      <c r="B1256" s="27"/>
      <c r="C1256" s="94"/>
      <c r="D1256" s="94"/>
      <c r="E1256" s="94"/>
      <c r="F1256" s="94"/>
      <c r="G1256" s="94"/>
      <c r="H1256" s="94"/>
      <c r="I1256" s="94"/>
      <c r="J1256" s="94"/>
    </row>
    <row r="1257" spans="1:10" ht="12.75">
      <c r="A1257" s="27"/>
      <c r="B1257" s="27"/>
      <c r="C1257" s="94"/>
      <c r="D1257" s="94"/>
      <c r="E1257" s="94"/>
      <c r="F1257" s="94"/>
      <c r="G1257" s="94"/>
      <c r="H1257" s="94"/>
      <c r="I1257" s="94"/>
      <c r="J1257" s="94"/>
    </row>
    <row r="1258" spans="1:10" ht="12.75">
      <c r="A1258" s="27"/>
      <c r="B1258" s="27"/>
      <c r="C1258" s="94"/>
      <c r="D1258" s="94"/>
      <c r="E1258" s="94"/>
      <c r="F1258" s="94"/>
      <c r="G1258" s="94"/>
      <c r="H1258" s="94"/>
      <c r="I1258" s="94"/>
      <c r="J1258" s="94"/>
    </row>
    <row r="1259" spans="1:10" ht="12.75">
      <c r="A1259" s="27"/>
      <c r="B1259" s="27"/>
      <c r="C1259" s="94"/>
      <c r="D1259" s="94"/>
      <c r="E1259" s="94"/>
      <c r="F1259" s="94"/>
      <c r="G1259" s="94"/>
      <c r="H1259" s="94"/>
      <c r="I1259" s="94"/>
      <c r="J1259" s="94"/>
    </row>
    <row r="1260" spans="1:10" ht="12.75">
      <c r="A1260" s="27"/>
      <c r="B1260" s="27"/>
      <c r="C1260" s="94"/>
      <c r="D1260" s="94"/>
      <c r="E1260" s="94"/>
      <c r="F1260" s="94"/>
      <c r="G1260" s="94"/>
      <c r="H1260" s="94"/>
      <c r="I1260" s="94"/>
      <c r="J1260" s="94"/>
    </row>
    <row r="1261" spans="1:10" ht="12.75">
      <c r="A1261" s="27"/>
      <c r="B1261" s="27"/>
      <c r="C1261" s="94"/>
      <c r="D1261" s="94"/>
      <c r="E1261" s="94"/>
      <c r="F1261" s="94"/>
      <c r="G1261" s="94"/>
      <c r="H1261" s="94"/>
      <c r="I1261" s="94"/>
      <c r="J1261" s="94"/>
    </row>
    <row r="1262" spans="1:10" ht="12.75">
      <c r="A1262" s="27"/>
      <c r="B1262" s="27"/>
      <c r="C1262" s="94"/>
      <c r="D1262" s="94"/>
      <c r="E1262" s="94"/>
      <c r="F1262" s="94"/>
      <c r="G1262" s="94"/>
      <c r="H1262" s="94"/>
      <c r="I1262" s="94"/>
      <c r="J1262" s="94"/>
    </row>
    <row r="1263" spans="1:10" ht="12.75">
      <c r="A1263" s="27"/>
      <c r="B1263" s="27"/>
      <c r="C1263" s="94"/>
      <c r="D1263" s="94"/>
      <c r="E1263" s="94"/>
      <c r="F1263" s="94"/>
      <c r="G1263" s="94"/>
      <c r="H1263" s="94"/>
      <c r="I1263" s="94"/>
      <c r="J1263" s="94"/>
    </row>
    <row r="1264" spans="1:10" ht="12.75">
      <c r="A1264" s="27"/>
      <c r="B1264" s="27"/>
      <c r="C1264" s="94"/>
      <c r="D1264" s="94"/>
      <c r="E1264" s="94"/>
      <c r="F1264" s="94"/>
      <c r="G1264" s="94"/>
      <c r="H1264" s="94"/>
      <c r="I1264" s="94"/>
      <c r="J1264" s="94"/>
    </row>
    <row r="1265" spans="1:10" ht="12.75">
      <c r="A1265" s="27"/>
      <c r="B1265" s="27"/>
      <c r="C1265" s="94"/>
      <c r="D1265" s="94"/>
      <c r="E1265" s="94"/>
      <c r="F1265" s="94"/>
      <c r="G1265" s="94"/>
      <c r="H1265" s="94"/>
      <c r="I1265" s="94"/>
      <c r="J1265" s="94"/>
    </row>
    <row r="1266" spans="1:10" ht="12.75">
      <c r="A1266" s="27"/>
      <c r="B1266" s="27"/>
      <c r="C1266" s="94"/>
      <c r="D1266" s="94"/>
      <c r="E1266" s="94"/>
      <c r="F1266" s="94"/>
      <c r="G1266" s="94"/>
      <c r="H1266" s="94"/>
      <c r="I1266" s="94"/>
      <c r="J1266" s="94"/>
    </row>
    <row r="1267" spans="1:10" ht="12.75">
      <c r="A1267" s="27"/>
      <c r="B1267" s="27"/>
      <c r="C1267" s="94"/>
      <c r="D1267" s="94"/>
      <c r="E1267" s="94"/>
      <c r="F1267" s="94"/>
      <c r="G1267" s="94"/>
      <c r="H1267" s="94"/>
      <c r="I1267" s="94"/>
      <c r="J1267" s="94"/>
    </row>
    <row r="1268" spans="1:10" ht="12.75">
      <c r="A1268" s="27"/>
      <c r="B1268" s="27"/>
      <c r="C1268" s="94"/>
      <c r="D1268" s="94"/>
      <c r="E1268" s="94"/>
      <c r="F1268" s="94"/>
      <c r="G1268" s="94"/>
      <c r="H1268" s="94"/>
      <c r="I1268" s="94"/>
      <c r="J1268" s="94"/>
    </row>
    <row r="1269" spans="1:10" ht="12.75">
      <c r="A1269" s="27"/>
      <c r="B1269" s="27"/>
      <c r="C1269" s="94"/>
      <c r="D1269" s="94"/>
      <c r="E1269" s="94"/>
      <c r="F1269" s="94"/>
      <c r="G1269" s="94"/>
      <c r="H1269" s="94"/>
      <c r="I1269" s="94"/>
      <c r="J1269" s="94"/>
    </row>
    <row r="1270" spans="1:10" ht="12.75">
      <c r="A1270" s="27"/>
      <c r="B1270" s="27"/>
      <c r="C1270" s="94"/>
      <c r="D1270" s="94"/>
      <c r="E1270" s="94"/>
      <c r="F1270" s="94"/>
      <c r="G1270" s="94"/>
      <c r="H1270" s="94"/>
      <c r="I1270" s="94"/>
      <c r="J1270" s="94"/>
    </row>
    <row r="1271" spans="1:10" ht="12.75">
      <c r="A1271" s="27"/>
      <c r="B1271" s="27"/>
      <c r="C1271" s="94"/>
      <c r="D1271" s="94"/>
      <c r="E1271" s="94"/>
      <c r="F1271" s="94"/>
      <c r="G1271" s="94"/>
      <c r="H1271" s="94"/>
      <c r="I1271" s="94"/>
      <c r="J1271" s="94"/>
    </row>
    <row r="1272" spans="1:10" ht="12.75">
      <c r="A1272" s="27"/>
      <c r="B1272" s="27"/>
      <c r="C1272" s="94"/>
      <c r="D1272" s="94"/>
      <c r="E1272" s="94"/>
      <c r="F1272" s="94"/>
      <c r="G1272" s="94"/>
      <c r="H1272" s="94"/>
      <c r="I1272" s="94"/>
      <c r="J1272" s="94"/>
    </row>
    <row r="1273" spans="1:10" ht="12.75">
      <c r="A1273" s="27"/>
      <c r="B1273" s="27"/>
      <c r="C1273" s="94"/>
      <c r="D1273" s="94"/>
      <c r="E1273" s="94"/>
      <c r="F1273" s="94"/>
      <c r="G1273" s="94"/>
      <c r="H1273" s="94"/>
      <c r="I1273" s="94"/>
      <c r="J1273" s="94"/>
    </row>
    <row r="1274" spans="1:10" ht="12.75">
      <c r="A1274" s="27"/>
      <c r="B1274" s="27"/>
      <c r="C1274" s="94"/>
      <c r="D1274" s="94"/>
      <c r="E1274" s="94"/>
      <c r="F1274" s="94"/>
      <c r="G1274" s="94"/>
      <c r="H1274" s="94"/>
      <c r="I1274" s="94"/>
      <c r="J1274" s="94"/>
    </row>
    <row r="1275" spans="1:10" ht="12.75">
      <c r="A1275" s="27"/>
      <c r="B1275" s="27"/>
      <c r="C1275" s="94"/>
      <c r="D1275" s="94"/>
      <c r="E1275" s="94"/>
      <c r="F1275" s="94"/>
      <c r="G1275" s="94"/>
      <c r="H1275" s="94"/>
      <c r="I1275" s="94"/>
      <c r="J1275" s="94"/>
    </row>
    <row r="1276" spans="1:10" ht="12.75">
      <c r="A1276" s="27"/>
      <c r="B1276" s="27"/>
      <c r="C1276" s="94"/>
      <c r="D1276" s="94"/>
      <c r="E1276" s="94"/>
      <c r="F1276" s="94"/>
      <c r="G1276" s="94"/>
      <c r="H1276" s="94"/>
      <c r="I1276" s="94"/>
      <c r="J1276" s="94"/>
    </row>
    <row r="1277" spans="1:10" ht="12.75">
      <c r="A1277" s="27"/>
      <c r="B1277" s="27"/>
      <c r="C1277" s="94"/>
      <c r="D1277" s="94"/>
      <c r="E1277" s="94"/>
      <c r="F1277" s="94"/>
      <c r="G1277" s="94"/>
      <c r="H1277" s="94"/>
      <c r="I1277" s="94"/>
      <c r="J1277" s="94"/>
    </row>
    <row r="1278" spans="1:10" ht="12.75">
      <c r="A1278" s="27"/>
      <c r="B1278" s="27"/>
      <c r="C1278" s="94"/>
      <c r="D1278" s="94"/>
      <c r="E1278" s="94"/>
      <c r="F1278" s="94"/>
      <c r="G1278" s="94"/>
      <c r="H1278" s="94"/>
      <c r="I1278" s="94"/>
      <c r="J1278" s="94"/>
    </row>
    <row r="1279" spans="1:10" ht="12.75">
      <c r="A1279" s="27"/>
      <c r="B1279" s="27"/>
      <c r="C1279" s="94"/>
      <c r="D1279" s="94"/>
      <c r="E1279" s="94"/>
      <c r="F1279" s="94"/>
      <c r="G1279" s="94"/>
      <c r="H1279" s="94"/>
      <c r="I1279" s="94"/>
      <c r="J1279" s="94"/>
    </row>
    <row r="1280" spans="1:10" ht="12.75">
      <c r="A1280" s="27"/>
      <c r="B1280" s="27"/>
      <c r="C1280" s="94"/>
      <c r="D1280" s="94"/>
      <c r="E1280" s="94"/>
      <c r="F1280" s="94"/>
      <c r="G1280" s="94"/>
      <c r="H1280" s="94"/>
      <c r="I1280" s="94"/>
      <c r="J1280" s="94"/>
    </row>
    <row r="1281" spans="1:10" ht="12.75">
      <c r="A1281" s="27"/>
      <c r="B1281" s="27"/>
      <c r="C1281" s="94"/>
      <c r="D1281" s="94"/>
      <c r="E1281" s="94"/>
      <c r="F1281" s="94"/>
      <c r="G1281" s="94"/>
      <c r="H1281" s="94"/>
      <c r="I1281" s="94"/>
      <c r="J1281" s="94"/>
    </row>
    <row r="1282" spans="1:10" ht="12.75">
      <c r="A1282" s="27"/>
      <c r="B1282" s="27"/>
      <c r="C1282" s="94"/>
      <c r="D1282" s="94"/>
      <c r="E1282" s="94"/>
      <c r="F1282" s="94"/>
      <c r="G1282" s="94"/>
      <c r="H1282" s="94"/>
      <c r="I1282" s="94"/>
      <c r="J1282" s="94"/>
    </row>
    <row r="1283" spans="1:10" ht="12.75">
      <c r="A1283" s="27"/>
      <c r="B1283" s="27"/>
      <c r="C1283" s="94"/>
      <c r="D1283" s="94"/>
      <c r="E1283" s="94"/>
      <c r="F1283" s="94"/>
      <c r="G1283" s="94"/>
      <c r="H1283" s="94"/>
      <c r="I1283" s="94"/>
      <c r="J1283" s="94"/>
    </row>
    <row r="1284" spans="1:10" ht="12.75">
      <c r="A1284" s="27"/>
      <c r="B1284" s="27"/>
      <c r="C1284" s="94"/>
      <c r="D1284" s="94"/>
      <c r="E1284" s="94"/>
      <c r="F1284" s="94"/>
      <c r="G1284" s="94"/>
      <c r="H1284" s="94"/>
      <c r="I1284" s="94"/>
      <c r="J1284" s="94"/>
    </row>
    <row r="1285" spans="1:10" ht="12.75">
      <c r="A1285" s="27"/>
      <c r="B1285" s="27"/>
      <c r="C1285" s="94"/>
      <c r="D1285" s="94"/>
      <c r="E1285" s="94"/>
      <c r="F1285" s="94"/>
      <c r="G1285" s="94"/>
      <c r="H1285" s="94"/>
      <c r="I1285" s="94"/>
      <c r="J1285" s="94"/>
    </row>
    <row r="1286" spans="1:10" ht="12.75">
      <c r="A1286" s="27"/>
      <c r="B1286" s="27"/>
      <c r="C1286" s="94"/>
      <c r="D1286" s="94"/>
      <c r="E1286" s="94"/>
      <c r="F1286" s="94"/>
      <c r="G1286" s="94"/>
      <c r="H1286" s="94"/>
      <c r="I1286" s="94"/>
      <c r="J1286" s="94"/>
    </row>
    <row r="1287" spans="1:10" ht="12.75">
      <c r="A1287" s="27"/>
      <c r="B1287" s="27"/>
      <c r="C1287" s="94"/>
      <c r="D1287" s="94"/>
      <c r="E1287" s="94"/>
      <c r="F1287" s="94"/>
      <c r="G1287" s="94"/>
      <c r="H1287" s="94"/>
      <c r="I1287" s="94"/>
      <c r="J1287" s="94"/>
    </row>
    <row r="1288" spans="1:10" ht="12.75">
      <c r="A1288" s="27"/>
      <c r="B1288" s="27"/>
      <c r="C1288" s="94"/>
      <c r="D1288" s="94"/>
      <c r="E1288" s="94"/>
      <c r="F1288" s="94"/>
      <c r="G1288" s="94"/>
      <c r="H1288" s="94"/>
      <c r="I1288" s="94"/>
      <c r="J1288" s="94"/>
    </row>
    <row r="1289" spans="1:10" ht="12.75">
      <c r="A1289" s="27"/>
      <c r="B1289" s="27"/>
      <c r="C1289" s="94"/>
      <c r="D1289" s="94"/>
      <c r="E1289" s="94"/>
      <c r="F1289" s="94"/>
      <c r="G1289" s="94"/>
      <c r="H1289" s="94"/>
      <c r="I1289" s="94"/>
      <c r="J1289" s="94"/>
    </row>
    <row r="1290" spans="1:10" ht="12.75">
      <c r="A1290" s="27"/>
      <c r="B1290" s="27"/>
      <c r="C1290" s="94"/>
      <c r="D1290" s="94"/>
      <c r="E1290" s="94"/>
      <c r="F1290" s="94"/>
      <c r="G1290" s="94"/>
      <c r="H1290" s="94"/>
      <c r="I1290" s="94"/>
      <c r="J1290" s="94"/>
    </row>
    <row r="1291" spans="1:10" ht="12.75">
      <c r="A1291" s="27"/>
      <c r="B1291" s="27"/>
      <c r="C1291" s="94"/>
      <c r="D1291" s="94"/>
      <c r="E1291" s="94"/>
      <c r="F1291" s="94"/>
      <c r="G1291" s="94"/>
      <c r="H1291" s="94"/>
      <c r="I1291" s="94"/>
      <c r="J1291" s="94"/>
    </row>
    <row r="1292" spans="1:10" ht="12.75">
      <c r="A1292" s="27"/>
      <c r="B1292" s="27"/>
      <c r="C1292" s="94"/>
      <c r="D1292" s="94"/>
      <c r="E1292" s="94"/>
      <c r="F1292" s="94"/>
      <c r="G1292" s="94"/>
      <c r="H1292" s="94"/>
      <c r="I1292" s="94"/>
      <c r="J1292" s="94"/>
    </row>
    <row r="1293" spans="1:10" ht="12.75">
      <c r="A1293" s="27"/>
      <c r="B1293" s="27"/>
      <c r="C1293" s="94"/>
      <c r="D1293" s="94"/>
      <c r="E1293" s="94"/>
      <c r="F1293" s="94"/>
      <c r="G1293" s="94"/>
      <c r="H1293" s="94"/>
      <c r="I1293" s="94"/>
      <c r="J1293" s="94"/>
    </row>
    <row r="1294" spans="1:10" ht="12.75">
      <c r="A1294" s="27"/>
      <c r="B1294" s="27"/>
      <c r="C1294" s="94"/>
      <c r="D1294" s="94"/>
      <c r="E1294" s="94"/>
      <c r="F1294" s="94"/>
      <c r="G1294" s="94"/>
      <c r="H1294" s="94"/>
      <c r="I1294" s="94"/>
      <c r="J1294" s="94"/>
    </row>
    <row r="1295" spans="1:10" ht="12.75">
      <c r="A1295" s="27"/>
      <c r="B1295" s="27"/>
      <c r="C1295" s="94"/>
      <c r="D1295" s="94"/>
      <c r="E1295" s="94"/>
      <c r="F1295" s="94"/>
      <c r="G1295" s="94"/>
      <c r="H1295" s="94"/>
      <c r="I1295" s="94"/>
      <c r="J1295" s="94"/>
    </row>
    <row r="1296" spans="1:10" ht="12.75">
      <c r="A1296" s="27"/>
      <c r="B1296" s="27"/>
      <c r="C1296" s="94"/>
      <c r="D1296" s="94"/>
      <c r="E1296" s="94"/>
      <c r="F1296" s="94"/>
      <c r="G1296" s="94"/>
      <c r="H1296" s="94"/>
      <c r="I1296" s="94"/>
      <c r="J1296" s="94"/>
    </row>
    <row r="1297" spans="1:10" ht="12.75">
      <c r="A1297" s="27"/>
      <c r="B1297" s="27"/>
      <c r="C1297" s="94"/>
      <c r="D1297" s="94"/>
      <c r="E1297" s="94"/>
      <c r="F1297" s="94"/>
      <c r="G1297" s="94"/>
      <c r="H1297" s="94"/>
      <c r="I1297" s="94"/>
      <c r="J1297" s="94"/>
    </row>
    <row r="1298" spans="1:10" ht="12.75">
      <c r="A1298" s="27"/>
      <c r="B1298" s="27"/>
      <c r="C1298" s="94"/>
      <c r="D1298" s="94"/>
      <c r="E1298" s="94"/>
      <c r="F1298" s="94"/>
      <c r="G1298" s="94"/>
      <c r="H1298" s="94"/>
      <c r="I1298" s="94"/>
      <c r="J1298" s="94"/>
    </row>
    <row r="1299" spans="1:10" ht="12.75">
      <c r="A1299" s="27"/>
      <c r="B1299" s="27"/>
      <c r="C1299" s="94"/>
      <c r="D1299" s="94"/>
      <c r="E1299" s="94"/>
      <c r="F1299" s="94"/>
      <c r="G1299" s="94"/>
      <c r="H1299" s="94"/>
      <c r="I1299" s="94"/>
      <c r="J1299" s="94"/>
    </row>
    <row r="1300" spans="1:10" ht="12.75">
      <c r="A1300" s="27"/>
      <c r="B1300" s="27"/>
      <c r="C1300" s="94"/>
      <c r="D1300" s="94"/>
      <c r="E1300" s="94"/>
      <c r="F1300" s="94"/>
      <c r="G1300" s="94"/>
      <c r="H1300" s="94"/>
      <c r="I1300" s="94"/>
      <c r="J1300" s="94"/>
    </row>
    <row r="1301" spans="1:10" ht="12.75">
      <c r="A1301" s="27"/>
      <c r="B1301" s="27"/>
      <c r="C1301" s="94"/>
      <c r="D1301" s="94"/>
      <c r="E1301" s="94"/>
      <c r="F1301" s="94"/>
      <c r="G1301" s="94"/>
      <c r="H1301" s="94"/>
      <c r="I1301" s="94"/>
      <c r="J1301" s="94"/>
    </row>
    <row r="1302" spans="1:10" ht="12.75">
      <c r="A1302" s="27"/>
      <c r="B1302" s="27"/>
      <c r="C1302" s="94"/>
      <c r="D1302" s="94"/>
      <c r="E1302" s="94"/>
      <c r="F1302" s="94"/>
      <c r="G1302" s="94"/>
      <c r="H1302" s="94"/>
      <c r="I1302" s="94"/>
      <c r="J1302" s="94"/>
    </row>
    <row r="1303" spans="1:10" ht="12.75">
      <c r="A1303" s="27"/>
      <c r="B1303" s="27"/>
      <c r="C1303" s="94"/>
      <c r="D1303" s="94"/>
      <c r="E1303" s="94"/>
      <c r="F1303" s="94"/>
      <c r="G1303" s="94"/>
      <c r="H1303" s="94"/>
      <c r="I1303" s="94"/>
      <c r="J1303" s="94"/>
    </row>
    <row r="1304" spans="1:10" ht="12.75">
      <c r="A1304" s="27"/>
      <c r="B1304" s="27"/>
      <c r="C1304" s="94"/>
      <c r="D1304" s="94"/>
      <c r="E1304" s="94"/>
      <c r="F1304" s="94"/>
      <c r="G1304" s="94"/>
      <c r="H1304" s="94"/>
      <c r="I1304" s="94"/>
      <c r="J1304" s="94"/>
    </row>
    <row r="1305" spans="1:10" ht="12.75">
      <c r="A1305" s="27"/>
      <c r="B1305" s="27"/>
      <c r="C1305" s="94"/>
      <c r="D1305" s="94"/>
      <c r="E1305" s="94"/>
      <c r="F1305" s="94"/>
      <c r="G1305" s="94"/>
      <c r="H1305" s="94"/>
      <c r="I1305" s="94"/>
      <c r="J1305" s="94"/>
    </row>
    <row r="1306" spans="1:10" ht="12.75">
      <c r="A1306" s="27"/>
      <c r="B1306" s="27"/>
      <c r="C1306" s="94"/>
      <c r="D1306" s="94"/>
      <c r="E1306" s="94"/>
      <c r="F1306" s="94"/>
      <c r="G1306" s="94"/>
      <c r="H1306" s="94"/>
      <c r="I1306" s="94"/>
      <c r="J1306" s="94"/>
    </row>
    <row r="1307" spans="1:10" ht="12.75">
      <c r="A1307" s="27"/>
      <c r="B1307" s="27"/>
      <c r="C1307" s="94"/>
      <c r="D1307" s="94"/>
      <c r="E1307" s="94"/>
      <c r="F1307" s="94"/>
      <c r="G1307" s="94"/>
      <c r="H1307" s="94"/>
      <c r="I1307" s="94"/>
      <c r="J1307" s="94"/>
    </row>
    <row r="1308" spans="1:10" ht="12.75">
      <c r="A1308" s="27"/>
      <c r="B1308" s="27"/>
      <c r="C1308" s="94"/>
      <c r="D1308" s="94"/>
      <c r="E1308" s="94"/>
      <c r="F1308" s="94"/>
      <c r="G1308" s="94"/>
      <c r="H1308" s="94"/>
      <c r="I1308" s="94"/>
      <c r="J1308" s="94"/>
    </row>
    <row r="1309" spans="1:10" ht="12.75">
      <c r="A1309" s="27"/>
      <c r="B1309" s="27"/>
      <c r="C1309" s="94"/>
      <c r="D1309" s="94"/>
      <c r="E1309" s="94"/>
      <c r="F1309" s="94"/>
      <c r="G1309" s="94"/>
      <c r="H1309" s="94"/>
      <c r="I1309" s="94"/>
      <c r="J1309" s="94"/>
    </row>
    <row r="1310" spans="1:10" ht="12.75">
      <c r="A1310" s="27"/>
      <c r="B1310" s="27"/>
      <c r="C1310" s="94"/>
      <c r="D1310" s="94"/>
      <c r="E1310" s="94"/>
      <c r="F1310" s="94"/>
      <c r="G1310" s="94"/>
      <c r="H1310" s="94"/>
      <c r="I1310" s="94"/>
      <c r="J1310" s="94"/>
    </row>
    <row r="1311" spans="1:10" ht="12.75">
      <c r="A1311" s="27"/>
      <c r="B1311" s="27"/>
      <c r="C1311" s="94"/>
      <c r="D1311" s="94"/>
      <c r="E1311" s="94"/>
      <c r="F1311" s="94"/>
      <c r="G1311" s="94"/>
      <c r="H1311" s="94"/>
      <c r="I1311" s="94"/>
      <c r="J1311" s="94"/>
    </row>
    <row r="1312" spans="1:10" ht="12.75">
      <c r="A1312" s="27"/>
      <c r="B1312" s="27"/>
      <c r="C1312" s="94"/>
      <c r="D1312" s="94"/>
      <c r="E1312" s="94"/>
      <c r="F1312" s="94"/>
      <c r="G1312" s="94"/>
      <c r="H1312" s="94"/>
      <c r="I1312" s="94"/>
      <c r="J1312" s="94"/>
    </row>
    <row r="1313" spans="1:10" ht="12.75">
      <c r="A1313" s="27"/>
      <c r="B1313" s="27"/>
      <c r="C1313" s="94"/>
      <c r="D1313" s="94"/>
      <c r="E1313" s="94"/>
      <c r="F1313" s="94"/>
      <c r="G1313" s="94"/>
      <c r="H1313" s="94"/>
      <c r="I1313" s="94"/>
      <c r="J1313" s="94"/>
    </row>
    <row r="1314" spans="1:10" ht="12.75">
      <c r="A1314" s="27"/>
      <c r="B1314" s="27"/>
      <c r="C1314" s="94"/>
      <c r="D1314" s="94"/>
      <c r="E1314" s="94"/>
      <c r="F1314" s="94"/>
      <c r="G1314" s="94"/>
      <c r="H1314" s="94"/>
      <c r="I1314" s="94"/>
      <c r="J1314" s="94"/>
    </row>
    <row r="1315" spans="1:10" ht="12.75">
      <c r="A1315" s="27"/>
      <c r="B1315" s="27"/>
      <c r="C1315" s="94"/>
      <c r="D1315" s="94"/>
      <c r="E1315" s="94"/>
      <c r="F1315" s="94"/>
      <c r="G1315" s="94"/>
      <c r="H1315" s="94"/>
      <c r="I1315" s="94"/>
      <c r="J1315" s="94"/>
    </row>
    <row r="1316" spans="1:10" ht="12.75">
      <c r="A1316" s="27"/>
      <c r="B1316" s="27"/>
      <c r="C1316" s="94"/>
      <c r="D1316" s="94"/>
      <c r="E1316" s="94"/>
      <c r="F1316" s="94"/>
      <c r="G1316" s="94"/>
      <c r="H1316" s="94"/>
      <c r="I1316" s="94"/>
      <c r="J1316" s="94"/>
    </row>
    <row r="1317" spans="1:10" ht="12.75">
      <c r="A1317" s="27"/>
      <c r="B1317" s="27"/>
      <c r="C1317" s="94"/>
      <c r="D1317" s="94"/>
      <c r="E1317" s="94"/>
      <c r="F1317" s="94"/>
      <c r="G1317" s="94"/>
      <c r="H1317" s="94"/>
      <c r="I1317" s="94"/>
      <c r="J1317" s="94"/>
    </row>
    <row r="1318" spans="1:10" ht="12.75">
      <c r="A1318" s="27"/>
      <c r="B1318" s="27"/>
      <c r="C1318" s="94"/>
      <c r="D1318" s="94"/>
      <c r="E1318" s="94"/>
      <c r="F1318" s="94"/>
      <c r="G1318" s="94"/>
      <c r="H1318" s="94"/>
      <c r="I1318" s="94"/>
      <c r="J1318" s="94"/>
    </row>
    <row r="1319" spans="1:10" ht="12.75">
      <c r="A1319" s="27"/>
      <c r="B1319" s="27"/>
      <c r="C1319" s="94"/>
      <c r="D1319" s="94"/>
      <c r="E1319" s="94"/>
      <c r="F1319" s="94"/>
      <c r="G1319" s="94"/>
      <c r="H1319" s="94"/>
      <c r="I1319" s="94"/>
      <c r="J1319" s="94"/>
    </row>
    <row r="1320" spans="1:10" ht="12.75">
      <c r="A1320" s="27"/>
      <c r="B1320" s="27"/>
      <c r="C1320" s="94"/>
      <c r="D1320" s="94"/>
      <c r="E1320" s="94"/>
      <c r="F1320" s="94"/>
      <c r="G1320" s="94"/>
      <c r="H1320" s="94"/>
      <c r="I1320" s="94"/>
      <c r="J1320" s="94"/>
    </row>
    <row r="1321" spans="1:10" ht="12.75">
      <c r="A1321" s="27"/>
      <c r="B1321" s="27"/>
      <c r="C1321" s="94"/>
      <c r="D1321" s="94"/>
      <c r="E1321" s="94"/>
      <c r="F1321" s="94"/>
      <c r="G1321" s="94"/>
      <c r="H1321" s="94"/>
      <c r="I1321" s="94"/>
      <c r="J1321" s="94"/>
    </row>
    <row r="1322" spans="1:10" ht="12.75">
      <c r="A1322" s="27"/>
      <c r="B1322" s="27"/>
      <c r="C1322" s="94"/>
      <c r="D1322" s="94"/>
      <c r="E1322" s="94"/>
      <c r="F1322" s="94"/>
      <c r="G1322" s="94"/>
      <c r="H1322" s="94"/>
      <c r="I1322" s="94"/>
      <c r="J1322" s="94"/>
    </row>
    <row r="1323" spans="1:10" ht="12.75">
      <c r="A1323" s="27"/>
      <c r="B1323" s="27"/>
      <c r="C1323" s="94"/>
      <c r="D1323" s="94"/>
      <c r="E1323" s="94"/>
      <c r="F1323" s="94"/>
      <c r="G1323" s="94"/>
      <c r="H1323" s="94"/>
      <c r="I1323" s="94"/>
      <c r="J1323" s="94"/>
    </row>
    <row r="1324" spans="1:10" ht="12.75">
      <c r="A1324" s="27"/>
      <c r="B1324" s="27"/>
      <c r="C1324" s="94"/>
      <c r="D1324" s="94"/>
      <c r="E1324" s="94"/>
      <c r="F1324" s="94"/>
      <c r="G1324" s="94"/>
      <c r="H1324" s="94"/>
      <c r="I1324" s="94"/>
      <c r="J1324" s="94"/>
    </row>
    <row r="1325" spans="1:10" ht="12.75">
      <c r="A1325" s="27"/>
      <c r="B1325" s="27"/>
      <c r="C1325" s="94"/>
      <c r="D1325" s="94"/>
      <c r="E1325" s="94"/>
      <c r="F1325" s="94"/>
      <c r="G1325" s="94"/>
      <c r="H1325" s="94"/>
      <c r="I1325" s="94"/>
      <c r="J1325" s="94"/>
    </row>
    <row r="1326" spans="1:10" ht="12.75">
      <c r="A1326" s="27"/>
      <c r="B1326" s="27"/>
      <c r="C1326" s="94"/>
      <c r="D1326" s="94"/>
      <c r="E1326" s="94"/>
      <c r="F1326" s="94"/>
      <c r="G1326" s="94"/>
      <c r="H1326" s="94"/>
      <c r="I1326" s="94"/>
      <c r="J1326" s="94"/>
    </row>
    <row r="1327" spans="1:10" ht="12.75">
      <c r="A1327" s="27"/>
      <c r="B1327" s="27"/>
      <c r="C1327" s="94"/>
      <c r="D1327" s="94"/>
      <c r="E1327" s="94"/>
      <c r="F1327" s="94"/>
      <c r="G1327" s="94"/>
      <c r="H1327" s="94"/>
      <c r="I1327" s="94"/>
      <c r="J1327" s="94"/>
    </row>
    <row r="1328" spans="1:10" ht="12.75">
      <c r="A1328" s="27"/>
      <c r="B1328" s="27"/>
      <c r="C1328" s="94"/>
      <c r="D1328" s="94"/>
      <c r="E1328" s="94"/>
      <c r="F1328" s="94"/>
      <c r="G1328" s="94"/>
      <c r="H1328" s="94"/>
      <c r="I1328" s="94"/>
      <c r="J1328" s="94"/>
    </row>
    <row r="1329" spans="1:10" ht="12.75">
      <c r="A1329" s="27"/>
      <c r="B1329" s="27"/>
      <c r="C1329" s="94"/>
      <c r="D1329" s="94"/>
      <c r="E1329" s="94"/>
      <c r="F1329" s="94"/>
      <c r="G1329" s="94"/>
      <c r="H1329" s="94"/>
      <c r="I1329" s="94"/>
      <c r="J1329" s="94"/>
    </row>
    <row r="1330" spans="1:10" ht="12.75">
      <c r="A1330" s="27"/>
      <c r="B1330" s="27"/>
      <c r="C1330" s="94"/>
      <c r="D1330" s="94"/>
      <c r="E1330" s="94"/>
      <c r="F1330" s="94"/>
      <c r="G1330" s="94"/>
      <c r="H1330" s="94"/>
      <c r="I1330" s="94"/>
      <c r="J1330" s="94"/>
    </row>
    <row r="1331" spans="1:10" ht="12.75">
      <c r="A1331" s="27"/>
      <c r="B1331" s="27"/>
      <c r="C1331" s="94"/>
      <c r="D1331" s="94"/>
      <c r="E1331" s="94"/>
      <c r="F1331" s="94"/>
      <c r="G1331" s="94"/>
      <c r="H1331" s="94"/>
      <c r="I1331" s="94"/>
      <c r="J1331" s="94"/>
    </row>
    <row r="1332" spans="1:10" ht="12.75">
      <c r="A1332" s="27"/>
      <c r="B1332" s="27"/>
      <c r="C1332" s="94"/>
      <c r="D1332" s="94"/>
      <c r="E1332" s="94"/>
      <c r="F1332" s="94"/>
      <c r="G1332" s="94"/>
      <c r="H1332" s="94"/>
      <c r="I1332" s="94"/>
      <c r="J1332" s="94"/>
    </row>
    <row r="1333" spans="1:10" ht="12.75">
      <c r="A1333" s="27"/>
      <c r="B1333" s="27"/>
      <c r="C1333" s="94"/>
      <c r="D1333" s="94"/>
      <c r="E1333" s="94"/>
      <c r="F1333" s="94"/>
      <c r="G1333" s="94"/>
      <c r="H1333" s="94"/>
      <c r="I1333" s="94"/>
      <c r="J1333" s="94"/>
    </row>
    <row r="1334" spans="1:10" ht="12.75">
      <c r="A1334" s="27"/>
      <c r="B1334" s="27"/>
      <c r="C1334" s="94"/>
      <c r="D1334" s="94"/>
      <c r="E1334" s="94"/>
      <c r="F1334" s="94"/>
      <c r="G1334" s="94"/>
      <c r="H1334" s="94"/>
      <c r="I1334" s="94"/>
      <c r="J1334" s="94"/>
    </row>
    <row r="1335" spans="1:10" ht="12.75">
      <c r="A1335" s="27"/>
      <c r="B1335" s="27"/>
      <c r="C1335" s="94"/>
      <c r="D1335" s="94"/>
      <c r="E1335" s="94"/>
      <c r="F1335" s="94"/>
      <c r="G1335" s="94"/>
      <c r="H1335" s="94"/>
      <c r="I1335" s="94"/>
      <c r="J1335" s="94"/>
    </row>
    <row r="1336" spans="1:10" ht="12.75">
      <c r="A1336" s="27"/>
      <c r="B1336" s="27"/>
      <c r="C1336" s="94"/>
      <c r="D1336" s="94"/>
      <c r="E1336" s="94"/>
      <c r="F1336" s="94"/>
      <c r="G1336" s="94"/>
      <c r="H1336" s="94"/>
      <c r="I1336" s="94"/>
      <c r="J1336" s="94"/>
    </row>
    <row r="1337" spans="1:10" ht="12.75">
      <c r="A1337" s="27"/>
      <c r="B1337" s="27"/>
      <c r="C1337" s="94"/>
      <c r="D1337" s="94"/>
      <c r="E1337" s="94"/>
      <c r="F1337" s="94"/>
      <c r="G1337" s="94"/>
      <c r="H1337" s="94"/>
      <c r="I1337" s="94"/>
      <c r="J1337" s="94"/>
    </row>
    <row r="1338" spans="1:10" ht="12.75">
      <c r="A1338" s="27"/>
      <c r="B1338" s="27"/>
      <c r="C1338" s="94"/>
      <c r="D1338" s="94"/>
      <c r="E1338" s="94"/>
      <c r="F1338" s="94"/>
      <c r="G1338" s="94"/>
      <c r="H1338" s="94"/>
      <c r="I1338" s="94"/>
      <c r="J1338" s="94"/>
    </row>
    <row r="1339" spans="1:10" ht="12.75">
      <c r="A1339" s="27"/>
      <c r="B1339" s="27"/>
      <c r="C1339" s="94"/>
      <c r="D1339" s="94"/>
      <c r="E1339" s="94"/>
      <c r="F1339" s="94"/>
      <c r="G1339" s="94"/>
      <c r="H1339" s="94"/>
      <c r="I1339" s="94"/>
      <c r="J1339" s="94"/>
    </row>
    <row r="1340" spans="1:10" ht="12.75">
      <c r="A1340" s="27"/>
      <c r="B1340" s="27"/>
      <c r="C1340" s="94"/>
      <c r="D1340" s="94"/>
      <c r="E1340" s="94"/>
      <c r="F1340" s="94"/>
      <c r="G1340" s="94"/>
      <c r="H1340" s="94"/>
      <c r="I1340" s="94"/>
      <c r="J1340" s="94"/>
    </row>
    <row r="1341" spans="1:10" ht="12.75">
      <c r="A1341" s="27"/>
      <c r="B1341" s="27"/>
      <c r="C1341" s="94"/>
      <c r="D1341" s="94"/>
      <c r="E1341" s="94"/>
      <c r="F1341" s="94"/>
      <c r="G1341" s="94"/>
      <c r="H1341" s="94"/>
      <c r="I1341" s="94"/>
      <c r="J1341" s="94"/>
    </row>
    <row r="1342" spans="1:10" ht="12.75">
      <c r="A1342" s="27"/>
      <c r="B1342" s="27"/>
      <c r="C1342" s="94"/>
      <c r="D1342" s="94"/>
      <c r="E1342" s="94"/>
      <c r="F1342" s="94"/>
      <c r="G1342" s="94"/>
      <c r="H1342" s="94"/>
      <c r="I1342" s="94"/>
      <c r="J1342" s="94"/>
    </row>
    <row r="1343" spans="1:10" ht="12.75">
      <c r="A1343" s="27"/>
      <c r="B1343" s="27"/>
      <c r="C1343" s="94"/>
      <c r="D1343" s="94"/>
      <c r="E1343" s="94"/>
      <c r="F1343" s="94"/>
      <c r="G1343" s="94"/>
      <c r="H1343" s="94"/>
      <c r="I1343" s="94"/>
      <c r="J1343" s="94"/>
    </row>
    <row r="1344" spans="1:10" ht="12.75">
      <c r="A1344" s="27"/>
      <c r="B1344" s="27"/>
      <c r="C1344" s="94"/>
      <c r="D1344" s="94"/>
      <c r="E1344" s="94"/>
      <c r="F1344" s="94"/>
      <c r="G1344" s="94"/>
      <c r="H1344" s="94"/>
      <c r="I1344" s="94"/>
      <c r="J1344" s="94"/>
    </row>
    <row r="1345" spans="1:10" ht="12.75">
      <c r="A1345" s="27"/>
      <c r="B1345" s="27"/>
      <c r="C1345" s="94"/>
      <c r="D1345" s="94"/>
      <c r="E1345" s="94"/>
      <c r="F1345" s="94"/>
      <c r="G1345" s="94"/>
      <c r="H1345" s="94"/>
      <c r="I1345" s="94"/>
      <c r="J1345" s="94"/>
    </row>
    <row r="1346" spans="1:10" ht="12.75">
      <c r="A1346" s="27"/>
      <c r="B1346" s="27"/>
      <c r="C1346" s="94"/>
      <c r="D1346" s="94"/>
      <c r="E1346" s="94"/>
      <c r="F1346" s="94"/>
      <c r="G1346" s="94"/>
      <c r="H1346" s="94"/>
      <c r="I1346" s="94"/>
      <c r="J1346" s="94"/>
    </row>
    <row r="1347" spans="1:10" ht="12.75">
      <c r="A1347" s="27"/>
      <c r="B1347" s="27"/>
      <c r="C1347" s="94"/>
      <c r="D1347" s="94"/>
      <c r="E1347" s="94"/>
      <c r="F1347" s="94"/>
      <c r="G1347" s="94"/>
      <c r="H1347" s="94"/>
      <c r="I1347" s="94"/>
      <c r="J1347" s="94"/>
    </row>
    <row r="1348" spans="1:10" ht="12.75">
      <c r="A1348" s="27"/>
      <c r="B1348" s="27"/>
      <c r="C1348" s="94"/>
      <c r="D1348" s="94"/>
      <c r="E1348" s="94"/>
      <c r="F1348" s="94"/>
      <c r="G1348" s="94"/>
      <c r="H1348" s="94"/>
      <c r="I1348" s="94"/>
      <c r="J1348" s="94"/>
    </row>
    <row r="1349" spans="1:10" ht="12.75">
      <c r="A1349" s="27"/>
      <c r="B1349" s="27"/>
      <c r="C1349" s="94"/>
      <c r="D1349" s="94"/>
      <c r="E1349" s="94"/>
      <c r="F1349" s="94"/>
      <c r="G1349" s="94"/>
      <c r="H1349" s="94"/>
      <c r="I1349" s="94"/>
      <c r="J1349" s="94"/>
    </row>
    <row r="1350" spans="1:10" ht="12.75">
      <c r="A1350" s="27"/>
      <c r="B1350" s="27"/>
      <c r="C1350" s="94"/>
      <c r="D1350" s="94"/>
      <c r="E1350" s="94"/>
      <c r="F1350" s="94"/>
      <c r="G1350" s="94"/>
      <c r="H1350" s="94"/>
      <c r="I1350" s="94"/>
      <c r="J1350" s="94"/>
    </row>
    <row r="1351" spans="1:10" ht="12.75">
      <c r="A1351" s="27"/>
      <c r="B1351" s="27"/>
      <c r="C1351" s="94"/>
      <c r="D1351" s="94"/>
      <c r="E1351" s="94"/>
      <c r="F1351" s="94"/>
      <c r="G1351" s="94"/>
      <c r="H1351" s="94"/>
      <c r="I1351" s="94"/>
      <c r="J1351" s="94"/>
    </row>
    <row r="1352" spans="1:10" ht="12.75">
      <c r="A1352" s="27"/>
      <c r="B1352" s="27"/>
      <c r="C1352" s="94"/>
      <c r="D1352" s="94"/>
      <c r="E1352" s="94"/>
      <c r="F1352" s="94"/>
      <c r="G1352" s="94"/>
      <c r="H1352" s="94"/>
      <c r="I1352" s="94"/>
      <c r="J1352" s="94"/>
    </row>
    <row r="1353" spans="1:10" ht="12.75">
      <c r="A1353" s="27"/>
      <c r="B1353" s="27"/>
      <c r="C1353" s="94"/>
      <c r="D1353" s="94"/>
      <c r="E1353" s="94"/>
      <c r="F1353" s="94"/>
      <c r="G1353" s="94"/>
      <c r="H1353" s="94"/>
      <c r="I1353" s="94"/>
      <c r="J1353" s="94"/>
    </row>
    <row r="1354" spans="1:10" ht="12.75">
      <c r="A1354" s="27"/>
      <c r="B1354" s="27"/>
      <c r="C1354" s="94"/>
      <c r="D1354" s="94"/>
      <c r="E1354" s="94"/>
      <c r="F1354" s="94"/>
      <c r="G1354" s="94"/>
      <c r="H1354" s="94"/>
      <c r="I1354" s="94"/>
      <c r="J1354" s="94"/>
    </row>
    <row r="1355" spans="1:10" ht="12.75">
      <c r="A1355" s="27"/>
      <c r="B1355" s="27"/>
      <c r="C1355" s="94"/>
      <c r="D1355" s="94"/>
      <c r="E1355" s="94"/>
      <c r="F1355" s="94"/>
      <c r="G1355" s="94"/>
      <c r="H1355" s="94"/>
      <c r="I1355" s="94"/>
      <c r="J1355" s="94"/>
    </row>
    <row r="1356" spans="1:10" ht="12.75">
      <c r="A1356" s="27"/>
      <c r="B1356" s="27"/>
      <c r="C1356" s="94"/>
      <c r="D1356" s="94"/>
      <c r="E1356" s="94"/>
      <c r="F1356" s="94"/>
      <c r="G1356" s="94"/>
      <c r="H1356" s="94"/>
      <c r="I1356" s="94"/>
      <c r="J1356" s="94"/>
    </row>
    <row r="1357" spans="1:10" ht="12.75">
      <c r="A1357" s="27"/>
      <c r="B1357" s="27"/>
      <c r="C1357" s="94"/>
      <c r="D1357" s="94"/>
      <c r="E1357" s="94"/>
      <c r="F1357" s="94"/>
      <c r="G1357" s="94"/>
      <c r="H1357" s="94"/>
      <c r="I1357" s="94"/>
      <c r="J1357" s="94"/>
    </row>
    <row r="1358" spans="1:10" ht="12.75">
      <c r="A1358" s="27"/>
      <c r="B1358" s="27"/>
      <c r="C1358" s="94"/>
      <c r="D1358" s="94"/>
      <c r="E1358" s="94"/>
      <c r="F1358" s="94"/>
      <c r="G1358" s="94"/>
      <c r="H1358" s="94"/>
      <c r="I1358" s="94"/>
      <c r="J1358" s="94"/>
    </row>
    <row r="1359" spans="1:10" ht="12.75">
      <c r="A1359" s="27"/>
      <c r="B1359" s="27"/>
      <c r="C1359" s="94"/>
      <c r="D1359" s="94"/>
      <c r="E1359" s="94"/>
      <c r="F1359" s="94"/>
      <c r="G1359" s="94"/>
      <c r="H1359" s="94"/>
      <c r="I1359" s="94"/>
      <c r="J1359" s="94"/>
    </row>
    <row r="1360" spans="1:10" ht="12.75">
      <c r="A1360" s="27"/>
      <c r="B1360" s="27"/>
      <c r="C1360" s="94"/>
      <c r="D1360" s="94"/>
      <c r="E1360" s="94"/>
      <c r="F1360" s="94"/>
      <c r="G1360" s="94"/>
      <c r="H1360" s="94"/>
      <c r="I1360" s="94"/>
      <c r="J1360" s="94"/>
    </row>
    <row r="1361" spans="1:10" ht="12.75">
      <c r="A1361" s="27"/>
      <c r="B1361" s="27"/>
      <c r="C1361" s="94"/>
      <c r="D1361" s="94"/>
      <c r="E1361" s="94"/>
      <c r="F1361" s="94"/>
      <c r="G1361" s="94"/>
      <c r="H1361" s="94"/>
      <c r="I1361" s="94"/>
      <c r="J1361" s="94"/>
    </row>
    <row r="1362" spans="1:10" ht="12.75">
      <c r="A1362" s="27"/>
      <c r="B1362" s="27"/>
      <c r="C1362" s="94"/>
      <c r="D1362" s="94"/>
      <c r="E1362" s="94"/>
      <c r="F1362" s="94"/>
      <c r="G1362" s="94"/>
      <c r="H1362" s="94"/>
      <c r="I1362" s="94"/>
      <c r="J1362" s="94"/>
    </row>
    <row r="1363" spans="1:10" ht="12.75">
      <c r="A1363" s="27"/>
      <c r="B1363" s="27"/>
      <c r="C1363" s="94"/>
      <c r="D1363" s="94"/>
      <c r="E1363" s="94"/>
      <c r="F1363" s="94"/>
      <c r="G1363" s="94"/>
      <c r="H1363" s="94"/>
      <c r="I1363" s="94"/>
      <c r="J1363" s="94"/>
    </row>
    <row r="1364" spans="1:10" ht="12.75">
      <c r="A1364" s="27"/>
      <c r="B1364" s="27"/>
      <c r="C1364" s="94"/>
      <c r="D1364" s="94"/>
      <c r="E1364" s="94"/>
      <c r="F1364" s="94"/>
      <c r="G1364" s="94"/>
      <c r="H1364" s="94"/>
      <c r="I1364" s="94"/>
      <c r="J1364" s="94"/>
    </row>
    <row r="1365" spans="1:10" ht="12.75">
      <c r="A1365" s="27"/>
      <c r="B1365" s="27"/>
      <c r="C1365" s="94"/>
      <c r="D1365" s="94"/>
      <c r="E1365" s="94"/>
      <c r="F1365" s="94"/>
      <c r="G1365" s="94"/>
      <c r="H1365" s="94"/>
      <c r="I1365" s="94"/>
      <c r="J1365" s="94"/>
    </row>
    <row r="1366" spans="1:10" ht="12.75">
      <c r="A1366" s="27"/>
      <c r="B1366" s="27"/>
      <c r="C1366" s="94"/>
      <c r="D1366" s="94"/>
      <c r="E1366" s="94"/>
      <c r="F1366" s="94"/>
      <c r="G1366" s="94"/>
      <c r="H1366" s="94"/>
      <c r="I1366" s="94"/>
      <c r="J1366" s="94"/>
    </row>
    <row r="1367" spans="1:10" ht="12.75">
      <c r="A1367" s="27"/>
      <c r="B1367" s="27"/>
      <c r="C1367" s="94"/>
      <c r="D1367" s="94"/>
      <c r="E1367" s="94"/>
      <c r="F1367" s="94"/>
      <c r="G1367" s="94"/>
      <c r="H1367" s="94"/>
      <c r="I1367" s="94"/>
      <c r="J1367" s="94"/>
    </row>
    <row r="1368" spans="1:10" ht="12.75">
      <c r="A1368" s="27"/>
      <c r="B1368" s="27"/>
      <c r="C1368" s="94"/>
      <c r="D1368" s="94"/>
      <c r="E1368" s="94"/>
      <c r="F1368" s="94"/>
      <c r="G1368" s="94"/>
      <c r="H1368" s="94"/>
      <c r="I1368" s="94"/>
      <c r="J1368" s="94"/>
    </row>
    <row r="1369" spans="1:10" ht="12.75">
      <c r="A1369" s="27"/>
      <c r="B1369" s="27"/>
      <c r="C1369" s="94"/>
      <c r="D1369" s="94"/>
      <c r="E1369" s="94"/>
      <c r="F1369" s="94"/>
      <c r="G1369" s="94"/>
      <c r="H1369" s="94"/>
      <c r="I1369" s="94"/>
      <c r="J1369" s="94"/>
    </row>
    <row r="1370" spans="1:10" ht="12.75">
      <c r="A1370" s="27"/>
      <c r="B1370" s="27"/>
      <c r="C1370" s="94"/>
      <c r="D1370" s="94"/>
      <c r="E1370" s="94"/>
      <c r="F1370" s="94"/>
      <c r="G1370" s="94"/>
      <c r="H1370" s="94"/>
      <c r="I1370" s="94"/>
      <c r="J1370" s="94"/>
    </row>
    <row r="1371" spans="1:10" ht="12.75">
      <c r="A1371" s="27"/>
      <c r="B1371" s="27"/>
      <c r="C1371" s="94"/>
      <c r="D1371" s="94"/>
      <c r="E1371" s="94"/>
      <c r="F1371" s="94"/>
      <c r="G1371" s="94"/>
      <c r="H1371" s="94"/>
      <c r="I1371" s="94"/>
      <c r="J1371" s="94"/>
    </row>
    <row r="1372" spans="1:10" ht="12.75">
      <c r="A1372" s="27"/>
      <c r="B1372" s="27"/>
      <c r="C1372" s="94"/>
      <c r="D1372" s="94"/>
      <c r="E1372" s="94"/>
      <c r="F1372" s="94"/>
      <c r="G1372" s="94"/>
      <c r="H1372" s="94"/>
      <c r="I1372" s="94"/>
      <c r="J1372" s="94"/>
    </row>
    <row r="1373" spans="1:10" ht="12.75">
      <c r="A1373" s="27"/>
      <c r="B1373" s="27"/>
      <c r="C1373" s="94"/>
      <c r="D1373" s="94"/>
      <c r="E1373" s="94"/>
      <c r="F1373" s="94"/>
      <c r="G1373" s="94"/>
      <c r="H1373" s="94"/>
      <c r="I1373" s="94"/>
      <c r="J1373" s="94"/>
    </row>
    <row r="1374" spans="1:10" ht="12.75">
      <c r="A1374" s="27"/>
      <c r="B1374" s="27"/>
      <c r="C1374" s="94"/>
      <c r="D1374" s="94"/>
      <c r="E1374" s="94"/>
      <c r="F1374" s="94"/>
      <c r="G1374" s="94"/>
      <c r="H1374" s="94"/>
      <c r="I1374" s="94"/>
      <c r="J1374" s="94"/>
    </row>
    <row r="1375" spans="1:10" ht="12.75">
      <c r="A1375" s="27"/>
      <c r="B1375" s="27"/>
      <c r="C1375" s="94"/>
      <c r="D1375" s="94"/>
      <c r="E1375" s="94"/>
      <c r="F1375" s="94"/>
      <c r="G1375" s="94"/>
      <c r="H1375" s="94"/>
      <c r="I1375" s="94"/>
      <c r="J1375" s="94"/>
    </row>
    <row r="1376" spans="1:10" ht="12.75">
      <c r="A1376" s="27"/>
      <c r="B1376" s="27"/>
      <c r="C1376" s="94"/>
      <c r="D1376" s="94"/>
      <c r="E1376" s="94"/>
      <c r="F1376" s="94"/>
      <c r="G1376" s="94"/>
      <c r="H1376" s="94"/>
      <c r="I1376" s="94"/>
      <c r="J1376" s="94"/>
    </row>
    <row r="1377" spans="1:10" ht="12.75">
      <c r="A1377" s="27"/>
      <c r="B1377" s="27"/>
      <c r="C1377" s="94"/>
      <c r="D1377" s="94"/>
      <c r="E1377" s="94"/>
      <c r="F1377" s="94"/>
      <c r="G1377" s="94"/>
      <c r="H1377" s="94"/>
      <c r="I1377" s="94"/>
      <c r="J1377" s="94"/>
    </row>
    <row r="1378" spans="1:10" ht="12.75">
      <c r="A1378" s="27"/>
      <c r="B1378" s="27"/>
      <c r="C1378" s="94"/>
      <c r="D1378" s="94"/>
      <c r="E1378" s="94"/>
      <c r="F1378" s="94"/>
      <c r="G1378" s="94"/>
      <c r="H1378" s="94"/>
      <c r="I1378" s="94"/>
      <c r="J1378" s="94"/>
    </row>
    <row r="1379" spans="1:10" ht="12.75">
      <c r="A1379" s="27"/>
      <c r="B1379" s="27"/>
      <c r="C1379" s="94"/>
      <c r="D1379" s="94"/>
      <c r="E1379" s="94"/>
      <c r="F1379" s="94"/>
      <c r="G1379" s="94"/>
      <c r="H1379" s="94"/>
      <c r="I1379" s="94"/>
      <c r="J1379" s="94"/>
    </row>
    <row r="1380" spans="1:10" ht="12.75">
      <c r="A1380" s="27"/>
      <c r="B1380" s="27"/>
      <c r="C1380" s="94"/>
      <c r="D1380" s="94"/>
      <c r="E1380" s="94"/>
      <c r="F1380" s="94"/>
      <c r="G1380" s="94"/>
      <c r="H1380" s="94"/>
      <c r="I1380" s="94"/>
      <c r="J1380" s="94"/>
    </row>
    <row r="1381" spans="1:10" ht="12.75">
      <c r="A1381" s="27"/>
      <c r="B1381" s="27"/>
      <c r="C1381" s="94"/>
      <c r="D1381" s="94"/>
      <c r="E1381" s="94"/>
      <c r="F1381" s="94"/>
      <c r="G1381" s="94"/>
      <c r="H1381" s="94"/>
      <c r="I1381" s="94"/>
      <c r="J1381" s="94"/>
    </row>
    <row r="1382" spans="1:10" ht="12.75">
      <c r="A1382" s="27"/>
      <c r="B1382" s="27"/>
      <c r="C1382" s="94"/>
      <c r="D1382" s="94"/>
      <c r="E1382" s="94"/>
      <c r="F1382" s="94"/>
      <c r="G1382" s="94"/>
      <c r="H1382" s="94"/>
      <c r="I1382" s="94"/>
      <c r="J1382" s="94"/>
    </row>
    <row r="1383" spans="1:10" ht="12.75">
      <c r="A1383" s="27"/>
      <c r="B1383" s="27"/>
      <c r="C1383" s="94"/>
      <c r="D1383" s="94"/>
      <c r="E1383" s="94"/>
      <c r="F1383" s="94"/>
      <c r="G1383" s="94"/>
      <c r="H1383" s="94"/>
      <c r="I1383" s="94"/>
      <c r="J1383" s="94"/>
    </row>
    <row r="1384" spans="1:10" ht="12.75">
      <c r="A1384" s="27"/>
      <c r="B1384" s="27"/>
      <c r="C1384" s="94"/>
      <c r="D1384" s="94"/>
      <c r="E1384" s="94"/>
      <c r="F1384" s="94"/>
      <c r="G1384" s="94"/>
      <c r="H1384" s="94"/>
      <c r="I1384" s="94"/>
      <c r="J1384" s="94"/>
    </row>
    <row r="1385" spans="1:10" ht="12.75">
      <c r="A1385" s="27"/>
      <c r="B1385" s="27"/>
      <c r="C1385" s="94"/>
      <c r="D1385" s="94"/>
      <c r="E1385" s="94"/>
      <c r="F1385" s="94"/>
      <c r="G1385" s="94"/>
      <c r="H1385" s="94"/>
      <c r="I1385" s="94"/>
      <c r="J1385" s="94"/>
    </row>
    <row r="1386" spans="1:10" ht="12.75">
      <c r="A1386" s="27"/>
      <c r="B1386" s="27"/>
      <c r="C1386" s="94"/>
      <c r="D1386" s="94"/>
      <c r="E1386" s="94"/>
      <c r="F1386" s="94"/>
      <c r="G1386" s="94"/>
      <c r="H1386" s="94"/>
      <c r="I1386" s="94"/>
      <c r="J1386" s="94"/>
    </row>
    <row r="1387" spans="1:10" ht="12.75">
      <c r="A1387" s="27"/>
      <c r="B1387" s="27"/>
      <c r="C1387" s="94"/>
      <c r="D1387" s="94"/>
      <c r="E1387" s="94"/>
      <c r="F1387" s="94"/>
      <c r="G1387" s="94"/>
      <c r="H1387" s="94"/>
      <c r="I1387" s="94"/>
      <c r="J1387" s="94"/>
    </row>
    <row r="1388" spans="1:10" ht="12.75">
      <c r="A1388" s="27"/>
      <c r="B1388" s="27"/>
      <c r="C1388" s="94"/>
      <c r="D1388" s="94"/>
      <c r="E1388" s="94"/>
      <c r="F1388" s="94"/>
      <c r="G1388" s="94"/>
      <c r="H1388" s="94"/>
      <c r="I1388" s="94"/>
      <c r="J1388" s="94"/>
    </row>
    <row r="1389" spans="1:10" ht="12.75">
      <c r="A1389" s="27"/>
      <c r="B1389" s="27"/>
      <c r="C1389" s="94"/>
      <c r="D1389" s="94"/>
      <c r="E1389" s="94"/>
      <c r="F1389" s="94"/>
      <c r="G1389" s="94"/>
      <c r="H1389" s="94"/>
      <c r="I1389" s="94"/>
      <c r="J1389" s="94"/>
    </row>
    <row r="1390" spans="1:10" ht="12.75">
      <c r="A1390" s="27"/>
      <c r="B1390" s="27"/>
      <c r="C1390" s="94"/>
      <c r="D1390" s="94"/>
      <c r="E1390" s="94"/>
      <c r="F1390" s="94"/>
      <c r="G1390" s="94"/>
      <c r="H1390" s="94"/>
      <c r="I1390" s="94"/>
      <c r="J1390" s="94"/>
    </row>
    <row r="1391" spans="1:10" ht="12.75">
      <c r="A1391" s="27"/>
      <c r="B1391" s="27"/>
      <c r="C1391" s="94"/>
      <c r="D1391" s="94"/>
      <c r="E1391" s="94"/>
      <c r="F1391" s="94"/>
      <c r="G1391" s="94"/>
      <c r="H1391" s="94"/>
      <c r="I1391" s="94"/>
      <c r="J1391" s="94"/>
    </row>
    <row r="1392" spans="1:10" ht="12.75">
      <c r="A1392" s="27"/>
      <c r="B1392" s="27"/>
      <c r="C1392" s="94"/>
      <c r="D1392" s="94"/>
      <c r="E1392" s="94"/>
      <c r="F1392" s="94"/>
      <c r="G1392" s="94"/>
      <c r="H1392" s="94"/>
      <c r="I1392" s="94"/>
      <c r="J1392" s="94"/>
    </row>
    <row r="1393" spans="1:10" ht="12.75">
      <c r="A1393" s="27"/>
      <c r="B1393" s="27"/>
      <c r="C1393" s="94"/>
      <c r="D1393" s="94"/>
      <c r="E1393" s="94"/>
      <c r="F1393" s="94"/>
      <c r="G1393" s="94"/>
      <c r="H1393" s="94"/>
      <c r="I1393" s="94"/>
      <c r="J1393" s="94"/>
    </row>
    <row r="1394" spans="1:10" ht="12.75">
      <c r="A1394" s="27"/>
      <c r="B1394" s="27"/>
      <c r="C1394" s="94"/>
      <c r="D1394" s="94"/>
      <c r="E1394" s="94"/>
      <c r="F1394" s="94"/>
      <c r="G1394" s="94"/>
      <c r="H1394" s="94"/>
      <c r="I1394" s="94"/>
      <c r="J1394" s="94"/>
    </row>
    <row r="1395" spans="1:10" ht="12.75">
      <c r="A1395" s="27"/>
      <c r="B1395" s="27"/>
      <c r="C1395" s="94"/>
      <c r="D1395" s="94"/>
      <c r="E1395" s="94"/>
      <c r="F1395" s="94"/>
      <c r="G1395" s="94"/>
      <c r="H1395" s="94"/>
      <c r="I1395" s="94"/>
      <c r="J1395" s="94"/>
    </row>
    <row r="1396" spans="1:10" ht="12.75">
      <c r="A1396" s="27"/>
      <c r="B1396" s="27"/>
      <c r="C1396" s="94"/>
      <c r="D1396" s="94"/>
      <c r="E1396" s="94"/>
      <c r="F1396" s="94"/>
      <c r="G1396" s="94"/>
      <c r="H1396" s="94"/>
      <c r="I1396" s="94"/>
      <c r="J1396" s="94"/>
    </row>
    <row r="1397" spans="1:10" ht="12.75">
      <c r="A1397" s="27"/>
      <c r="B1397" s="27"/>
      <c r="C1397" s="94"/>
      <c r="D1397" s="94"/>
      <c r="E1397" s="94"/>
      <c r="F1397" s="94"/>
      <c r="G1397" s="94"/>
      <c r="H1397" s="94"/>
      <c r="I1397" s="94"/>
      <c r="J1397" s="94"/>
    </row>
    <row r="1398" spans="1:10" ht="12.75">
      <c r="A1398" s="27"/>
      <c r="B1398" s="27"/>
      <c r="C1398" s="94"/>
      <c r="D1398" s="94"/>
      <c r="E1398" s="94"/>
      <c r="F1398" s="94"/>
      <c r="G1398" s="94"/>
      <c r="H1398" s="94"/>
      <c r="I1398" s="94"/>
      <c r="J1398" s="94"/>
    </row>
    <row r="1399" spans="1:10" ht="12.75">
      <c r="A1399" s="27"/>
      <c r="B1399" s="27"/>
      <c r="C1399" s="94"/>
      <c r="D1399" s="94"/>
      <c r="E1399" s="94"/>
      <c r="F1399" s="94"/>
      <c r="G1399" s="94"/>
      <c r="H1399" s="94"/>
      <c r="I1399" s="94"/>
      <c r="J1399" s="94"/>
    </row>
    <row r="1400" spans="1:10" ht="12.75">
      <c r="A1400" s="27"/>
      <c r="B1400" s="27"/>
      <c r="C1400" s="94"/>
      <c r="D1400" s="94"/>
      <c r="E1400" s="94"/>
      <c r="F1400" s="94"/>
      <c r="G1400" s="94"/>
      <c r="H1400" s="94"/>
      <c r="I1400" s="94"/>
      <c r="J1400" s="94"/>
    </row>
    <row r="1401" spans="1:10" ht="12.75">
      <c r="A1401" s="27"/>
      <c r="B1401" s="27"/>
      <c r="C1401" s="94"/>
      <c r="D1401" s="94"/>
      <c r="E1401" s="94"/>
      <c r="F1401" s="94"/>
      <c r="G1401" s="94"/>
      <c r="H1401" s="94"/>
      <c r="I1401" s="94"/>
      <c r="J1401" s="94"/>
    </row>
    <row r="1402" spans="1:10" ht="12.75">
      <c r="A1402" s="27"/>
      <c r="B1402" s="27"/>
      <c r="C1402" s="94"/>
      <c r="D1402" s="94"/>
      <c r="E1402" s="94"/>
      <c r="F1402" s="94"/>
      <c r="G1402" s="94"/>
      <c r="H1402" s="94"/>
      <c r="I1402" s="94"/>
      <c r="J1402" s="94"/>
    </row>
    <row r="1403" spans="1:10" ht="12.75">
      <c r="A1403" s="27"/>
      <c r="B1403" s="27"/>
      <c r="C1403" s="94"/>
      <c r="D1403" s="94"/>
      <c r="E1403" s="94"/>
      <c r="F1403" s="94"/>
      <c r="G1403" s="94"/>
      <c r="H1403" s="94"/>
      <c r="I1403" s="94"/>
      <c r="J1403" s="94"/>
    </row>
    <row r="1404" spans="1:10" ht="12.75">
      <c r="A1404" s="27"/>
      <c r="B1404" s="27"/>
      <c r="C1404" s="94"/>
      <c r="D1404" s="94"/>
      <c r="E1404" s="94"/>
      <c r="F1404" s="94"/>
      <c r="G1404" s="94"/>
      <c r="H1404" s="94"/>
      <c r="I1404" s="94"/>
      <c r="J1404" s="94"/>
    </row>
    <row r="1405" spans="1:10" ht="12.75">
      <c r="A1405" s="27"/>
      <c r="B1405" s="27"/>
      <c r="C1405" s="94"/>
      <c r="D1405" s="94"/>
      <c r="E1405" s="94"/>
      <c r="F1405" s="94"/>
      <c r="G1405" s="94"/>
      <c r="H1405" s="94"/>
      <c r="I1405" s="94"/>
      <c r="J1405" s="94"/>
    </row>
    <row r="1406" spans="1:10" ht="12.75">
      <c r="A1406" s="27"/>
      <c r="B1406" s="27"/>
      <c r="C1406" s="94"/>
      <c r="D1406" s="94"/>
      <c r="E1406" s="94"/>
      <c r="F1406" s="94"/>
      <c r="G1406" s="94"/>
      <c r="H1406" s="94"/>
      <c r="I1406" s="94"/>
      <c r="J1406" s="94"/>
    </row>
    <row r="1407" spans="1:10" ht="12.75">
      <c r="A1407" s="27"/>
      <c r="B1407" s="27"/>
      <c r="C1407" s="94"/>
      <c r="D1407" s="94"/>
      <c r="E1407" s="94"/>
      <c r="F1407" s="94"/>
      <c r="G1407" s="94"/>
      <c r="H1407" s="94"/>
      <c r="I1407" s="94"/>
      <c r="J1407" s="94"/>
    </row>
    <row r="1408" spans="1:10" ht="12.75">
      <c r="A1408" s="27"/>
      <c r="B1408" s="27"/>
      <c r="C1408" s="94"/>
      <c r="D1408" s="94"/>
      <c r="E1408" s="94"/>
      <c r="F1408" s="94"/>
      <c r="G1408" s="94"/>
      <c r="H1408" s="94"/>
      <c r="I1408" s="94"/>
      <c r="J1408" s="94"/>
    </row>
    <row r="1409" spans="1:10" ht="12.75">
      <c r="A1409" s="27"/>
      <c r="B1409" s="27"/>
      <c r="C1409" s="94"/>
      <c r="D1409" s="94"/>
      <c r="E1409" s="94"/>
      <c r="F1409" s="94"/>
      <c r="G1409" s="94"/>
      <c r="H1409" s="94"/>
      <c r="I1409" s="94"/>
      <c r="J1409" s="94"/>
    </row>
    <row r="1410" spans="1:10" ht="12.75">
      <c r="A1410" s="27"/>
      <c r="B1410" s="27"/>
      <c r="C1410" s="94"/>
      <c r="D1410" s="94"/>
      <c r="E1410" s="94"/>
      <c r="F1410" s="94"/>
      <c r="G1410" s="94"/>
      <c r="H1410" s="94"/>
      <c r="I1410" s="94"/>
      <c r="J1410" s="94"/>
    </row>
    <row r="1411" spans="1:10" ht="12.75">
      <c r="A1411" s="27"/>
      <c r="B1411" s="27"/>
      <c r="C1411" s="94"/>
      <c r="D1411" s="94"/>
      <c r="E1411" s="94"/>
      <c r="F1411" s="94"/>
      <c r="G1411" s="94"/>
      <c r="H1411" s="94"/>
      <c r="I1411" s="94"/>
      <c r="J1411" s="94"/>
    </row>
    <row r="1412" spans="1:10" ht="12.75">
      <c r="A1412" s="27"/>
      <c r="B1412" s="27"/>
      <c r="C1412" s="94"/>
      <c r="D1412" s="94"/>
      <c r="E1412" s="94"/>
      <c r="F1412" s="94"/>
      <c r="G1412" s="94"/>
      <c r="H1412" s="94"/>
      <c r="I1412" s="94"/>
      <c r="J1412" s="94"/>
    </row>
    <row r="1413" spans="1:10" ht="12.75">
      <c r="A1413" s="27"/>
      <c r="B1413" s="27"/>
      <c r="C1413" s="94"/>
      <c r="D1413" s="94"/>
      <c r="E1413" s="94"/>
      <c r="F1413" s="94"/>
      <c r="G1413" s="94"/>
      <c r="H1413" s="94"/>
      <c r="I1413" s="94"/>
      <c r="J1413" s="94"/>
    </row>
    <row r="1414" spans="1:10" ht="12.75">
      <c r="A1414" s="27"/>
      <c r="B1414" s="27"/>
      <c r="C1414" s="94"/>
      <c r="D1414" s="94"/>
      <c r="E1414" s="94"/>
      <c r="F1414" s="94"/>
      <c r="G1414" s="94"/>
      <c r="H1414" s="94"/>
      <c r="I1414" s="94"/>
      <c r="J1414" s="94"/>
    </row>
    <row r="1415" spans="1:10" ht="12.75">
      <c r="A1415" s="27"/>
      <c r="B1415" s="27"/>
      <c r="C1415" s="94"/>
      <c r="D1415" s="94"/>
      <c r="E1415" s="94"/>
      <c r="F1415" s="94"/>
      <c r="G1415" s="94"/>
      <c r="H1415" s="94"/>
      <c r="I1415" s="94"/>
      <c r="J1415" s="94"/>
    </row>
    <row r="1416" spans="1:10" ht="12.75">
      <c r="A1416" s="27"/>
      <c r="B1416" s="27"/>
      <c r="C1416" s="94"/>
      <c r="D1416" s="94"/>
      <c r="E1416" s="94"/>
      <c r="F1416" s="94"/>
      <c r="G1416" s="94"/>
      <c r="H1416" s="94"/>
      <c r="I1416" s="94"/>
      <c r="J1416" s="94"/>
    </row>
    <row r="1417" spans="1:10" ht="12.75">
      <c r="A1417" s="27"/>
      <c r="B1417" s="27"/>
      <c r="C1417" s="94"/>
      <c r="D1417" s="94"/>
      <c r="E1417" s="94"/>
      <c r="F1417" s="94"/>
      <c r="G1417" s="94"/>
      <c r="H1417" s="94"/>
      <c r="I1417" s="94"/>
      <c r="J1417" s="94"/>
    </row>
    <row r="1418" spans="1:10" ht="12.75">
      <c r="A1418" s="27"/>
      <c r="B1418" s="27"/>
      <c r="C1418" s="94"/>
      <c r="D1418" s="94"/>
      <c r="E1418" s="94"/>
      <c r="F1418" s="94"/>
      <c r="G1418" s="94"/>
      <c r="H1418" s="94"/>
      <c r="I1418" s="94"/>
      <c r="J1418" s="94"/>
    </row>
    <row r="1419" spans="1:10" ht="12.75">
      <c r="A1419" s="27"/>
      <c r="B1419" s="27"/>
      <c r="C1419" s="94"/>
      <c r="D1419" s="94"/>
      <c r="E1419" s="94"/>
      <c r="F1419" s="94"/>
      <c r="G1419" s="94"/>
      <c r="H1419" s="94"/>
      <c r="I1419" s="94"/>
      <c r="J1419" s="94"/>
    </row>
    <row r="1420" spans="1:10" ht="12.75">
      <c r="A1420" s="27"/>
      <c r="B1420" s="27"/>
      <c r="C1420" s="94"/>
      <c r="D1420" s="94"/>
      <c r="E1420" s="94"/>
      <c r="F1420" s="94"/>
      <c r="G1420" s="94"/>
      <c r="H1420" s="94"/>
      <c r="I1420" s="94"/>
      <c r="J1420" s="94"/>
    </row>
    <row r="1421" spans="1:10" ht="12.75">
      <c r="A1421" s="27"/>
      <c r="B1421" s="27"/>
      <c r="C1421" s="94"/>
      <c r="D1421" s="94"/>
      <c r="E1421" s="94"/>
      <c r="F1421" s="94"/>
      <c r="G1421" s="94"/>
      <c r="H1421" s="94"/>
      <c r="I1421" s="94"/>
      <c r="J1421" s="94"/>
    </row>
    <row r="1422" spans="1:10" ht="12.75">
      <c r="A1422" s="27"/>
      <c r="B1422" s="27"/>
      <c r="C1422" s="94"/>
      <c r="D1422" s="94"/>
      <c r="E1422" s="94"/>
      <c r="F1422" s="94"/>
      <c r="G1422" s="94"/>
      <c r="H1422" s="94"/>
      <c r="I1422" s="94"/>
      <c r="J1422" s="94"/>
    </row>
    <row r="1423" spans="1:10" ht="12.75">
      <c r="A1423" s="27"/>
      <c r="B1423" s="27"/>
      <c r="C1423" s="94"/>
      <c r="D1423" s="94"/>
      <c r="E1423" s="94"/>
      <c r="F1423" s="94"/>
      <c r="G1423" s="94"/>
      <c r="H1423" s="94"/>
      <c r="I1423" s="94"/>
      <c r="J1423" s="94"/>
    </row>
    <row r="1424" spans="1:10" ht="12.75">
      <c r="A1424" s="27"/>
      <c r="B1424" s="27"/>
      <c r="C1424" s="94"/>
      <c r="D1424" s="94"/>
      <c r="E1424" s="94"/>
      <c r="F1424" s="94"/>
      <c r="G1424" s="94"/>
      <c r="H1424" s="94"/>
      <c r="I1424" s="94"/>
      <c r="J1424" s="94"/>
    </row>
    <row r="1425" spans="1:10" ht="12.75">
      <c r="A1425" s="27"/>
      <c r="B1425" s="27"/>
      <c r="C1425" s="94"/>
      <c r="D1425" s="94"/>
      <c r="E1425" s="94"/>
      <c r="F1425" s="94"/>
      <c r="G1425" s="94"/>
      <c r="H1425" s="94"/>
      <c r="I1425" s="94"/>
      <c r="J1425" s="94"/>
    </row>
    <row r="1426" spans="1:10" ht="12.75">
      <c r="A1426" s="27"/>
      <c r="B1426" s="27"/>
      <c r="C1426" s="94"/>
      <c r="D1426" s="94"/>
      <c r="E1426" s="94"/>
      <c r="F1426" s="94"/>
      <c r="G1426" s="94"/>
      <c r="H1426" s="94"/>
      <c r="I1426" s="94"/>
      <c r="J1426" s="94"/>
    </row>
    <row r="1427" spans="1:10" ht="12.75">
      <c r="A1427" s="27"/>
      <c r="B1427" s="27"/>
      <c r="C1427" s="94"/>
      <c r="D1427" s="94"/>
      <c r="E1427" s="94"/>
      <c r="F1427" s="94"/>
      <c r="G1427" s="94"/>
      <c r="H1427" s="94"/>
      <c r="I1427" s="94"/>
      <c r="J1427" s="94"/>
    </row>
    <row r="1428" spans="1:10" ht="12.75">
      <c r="A1428" s="27"/>
      <c r="B1428" s="27"/>
      <c r="C1428" s="94"/>
      <c r="D1428" s="94"/>
      <c r="E1428" s="94"/>
      <c r="F1428" s="94"/>
      <c r="G1428" s="94"/>
      <c r="H1428" s="94"/>
      <c r="I1428" s="94"/>
      <c r="J1428" s="94"/>
    </row>
    <row r="1429" spans="1:10" ht="12.75">
      <c r="A1429" s="27"/>
      <c r="B1429" s="27"/>
      <c r="C1429" s="94"/>
      <c r="D1429" s="94"/>
      <c r="E1429" s="94"/>
      <c r="F1429" s="94"/>
      <c r="G1429" s="94"/>
      <c r="H1429" s="94"/>
      <c r="I1429" s="94"/>
      <c r="J1429" s="94"/>
    </row>
    <row r="1430" spans="1:10" ht="12.75">
      <c r="A1430" s="27"/>
      <c r="B1430" s="27"/>
      <c r="C1430" s="94"/>
      <c r="D1430" s="94"/>
      <c r="E1430" s="94"/>
      <c r="F1430" s="94"/>
      <c r="G1430" s="94"/>
      <c r="H1430" s="94"/>
      <c r="I1430" s="94"/>
      <c r="J1430" s="94"/>
    </row>
    <row r="1431" spans="1:10" ht="12.75">
      <c r="A1431" s="27"/>
      <c r="B1431" s="27"/>
      <c r="C1431" s="94"/>
      <c r="D1431" s="94"/>
      <c r="E1431" s="94"/>
      <c r="F1431" s="94"/>
      <c r="G1431" s="94"/>
      <c r="H1431" s="94"/>
      <c r="I1431" s="94"/>
      <c r="J1431" s="94"/>
    </row>
    <row r="1432" spans="1:10" ht="12.75">
      <c r="A1432" s="27"/>
      <c r="B1432" s="27"/>
      <c r="C1432" s="94"/>
      <c r="D1432" s="94"/>
      <c r="E1432" s="94"/>
      <c r="F1432" s="94"/>
      <c r="G1432" s="94"/>
      <c r="H1432" s="94"/>
      <c r="I1432" s="94"/>
      <c r="J1432" s="94"/>
    </row>
    <row r="1433" spans="1:10" ht="12.75">
      <c r="A1433" s="27"/>
      <c r="B1433" s="27"/>
      <c r="C1433" s="94"/>
      <c r="D1433" s="94"/>
      <c r="E1433" s="94"/>
      <c r="F1433" s="94"/>
      <c r="G1433" s="94"/>
      <c r="H1433" s="94"/>
      <c r="I1433" s="94"/>
      <c r="J1433" s="94"/>
    </row>
    <row r="1434" spans="1:10" ht="12.75">
      <c r="A1434" s="27"/>
      <c r="B1434" s="27"/>
      <c r="C1434" s="94"/>
      <c r="D1434" s="94"/>
      <c r="E1434" s="94"/>
      <c r="F1434" s="94"/>
      <c r="G1434" s="94"/>
      <c r="H1434" s="94"/>
      <c r="I1434" s="94"/>
      <c r="J1434" s="94"/>
    </row>
    <row r="1435" spans="1:10" ht="12.75">
      <c r="A1435" s="27"/>
      <c r="B1435" s="27"/>
      <c r="C1435" s="94"/>
      <c r="D1435" s="94"/>
      <c r="E1435" s="94"/>
      <c r="F1435" s="94"/>
      <c r="G1435" s="94"/>
      <c r="H1435" s="94"/>
      <c r="I1435" s="94"/>
      <c r="J1435" s="94"/>
    </row>
    <row r="1436" spans="1:10" ht="12.75">
      <c r="A1436" s="27"/>
      <c r="B1436" s="27"/>
      <c r="C1436" s="94"/>
      <c r="D1436" s="94"/>
      <c r="E1436" s="94"/>
      <c r="F1436" s="94"/>
      <c r="G1436" s="94"/>
      <c r="H1436" s="94"/>
      <c r="I1436" s="94"/>
      <c r="J1436" s="94"/>
    </row>
    <row r="1437" spans="1:10" ht="12.75">
      <c r="A1437" s="27"/>
      <c r="B1437" s="27"/>
      <c r="C1437" s="94"/>
      <c r="D1437" s="94"/>
      <c r="E1437" s="94"/>
      <c r="F1437" s="94"/>
      <c r="G1437" s="94"/>
      <c r="H1437" s="94"/>
      <c r="I1437" s="94"/>
      <c r="J1437" s="94"/>
    </row>
    <row r="1438" spans="1:10" ht="12.75">
      <c r="A1438" s="27"/>
      <c r="B1438" s="27"/>
      <c r="C1438" s="94"/>
      <c r="D1438" s="94"/>
      <c r="E1438" s="94"/>
      <c r="F1438" s="94"/>
      <c r="G1438" s="94"/>
      <c r="H1438" s="94"/>
      <c r="I1438" s="94"/>
      <c r="J1438" s="94"/>
    </row>
    <row r="1439" spans="1:10" ht="12.75">
      <c r="A1439" s="27"/>
      <c r="B1439" s="27"/>
      <c r="C1439" s="94"/>
      <c r="D1439" s="94"/>
      <c r="E1439" s="94"/>
      <c r="F1439" s="94"/>
      <c r="G1439" s="94"/>
      <c r="H1439" s="94"/>
      <c r="I1439" s="94"/>
      <c r="J1439" s="94"/>
    </row>
    <row r="1440" spans="1:10" ht="12.75">
      <c r="A1440" s="27"/>
      <c r="B1440" s="27"/>
      <c r="C1440" s="94"/>
      <c r="D1440" s="94"/>
      <c r="E1440" s="94"/>
      <c r="F1440" s="94"/>
      <c r="G1440" s="94"/>
      <c r="H1440" s="94"/>
      <c r="I1440" s="94"/>
      <c r="J1440" s="94"/>
    </row>
    <row r="1441" spans="1:10" ht="12.75">
      <c r="A1441" s="27"/>
      <c r="B1441" s="27"/>
      <c r="C1441" s="94"/>
      <c r="D1441" s="94"/>
      <c r="E1441" s="94"/>
      <c r="F1441" s="94"/>
      <c r="G1441" s="94"/>
      <c r="H1441" s="94"/>
      <c r="I1441" s="94"/>
      <c r="J1441" s="94"/>
    </row>
    <row r="1442" spans="1:10" ht="12.75">
      <c r="A1442" s="27"/>
      <c r="B1442" s="27"/>
      <c r="C1442" s="94"/>
      <c r="D1442" s="94"/>
      <c r="E1442" s="94"/>
      <c r="F1442" s="94"/>
      <c r="G1442" s="94"/>
      <c r="H1442" s="94"/>
      <c r="I1442" s="94"/>
      <c r="J1442" s="94"/>
    </row>
    <row r="1443" spans="1:10" ht="12.75">
      <c r="A1443" s="27"/>
      <c r="B1443" s="27"/>
      <c r="C1443" s="94"/>
      <c r="D1443" s="94"/>
      <c r="E1443" s="94"/>
      <c r="F1443" s="94"/>
      <c r="G1443" s="94"/>
      <c r="H1443" s="94"/>
      <c r="I1443" s="94"/>
      <c r="J1443" s="94"/>
    </row>
    <row r="1444" spans="1:10" ht="12.75">
      <c r="A1444" s="27"/>
      <c r="B1444" s="27"/>
      <c r="C1444" s="94"/>
      <c r="D1444" s="94"/>
      <c r="E1444" s="94"/>
      <c r="F1444" s="94"/>
      <c r="G1444" s="94"/>
      <c r="H1444" s="94"/>
      <c r="I1444" s="94"/>
      <c r="J1444" s="94"/>
    </row>
    <row r="1445" spans="1:10" ht="12.75">
      <c r="A1445" s="27"/>
      <c r="B1445" s="27"/>
      <c r="C1445" s="94"/>
      <c r="D1445" s="94"/>
      <c r="E1445" s="94"/>
      <c r="F1445" s="94"/>
      <c r="G1445" s="94"/>
      <c r="H1445" s="94"/>
      <c r="I1445" s="94"/>
      <c r="J1445" s="94"/>
    </row>
    <row r="1446" spans="1:10" ht="12.75">
      <c r="A1446" s="27"/>
      <c r="B1446" s="27"/>
      <c r="C1446" s="94"/>
      <c r="D1446" s="94"/>
      <c r="E1446" s="94"/>
      <c r="F1446" s="94"/>
      <c r="G1446" s="94"/>
      <c r="H1446" s="94"/>
      <c r="I1446" s="94"/>
      <c r="J1446" s="94"/>
    </row>
    <row r="1447" spans="1:10" ht="12.75">
      <c r="A1447" s="27"/>
      <c r="B1447" s="27"/>
      <c r="C1447" s="94"/>
      <c r="D1447" s="94"/>
      <c r="E1447" s="94"/>
      <c r="F1447" s="94"/>
      <c r="G1447" s="94"/>
      <c r="H1447" s="94"/>
      <c r="I1447" s="94"/>
      <c r="J1447" s="94"/>
    </row>
    <row r="1448" spans="1:10" ht="12.75">
      <c r="A1448" s="27"/>
      <c r="B1448" s="27"/>
      <c r="C1448" s="94"/>
      <c r="D1448" s="94"/>
      <c r="E1448" s="94"/>
      <c r="F1448" s="94"/>
      <c r="G1448" s="94"/>
      <c r="H1448" s="94"/>
      <c r="I1448" s="94"/>
      <c r="J1448" s="94"/>
    </row>
    <row r="1449" spans="1:10" ht="12.75">
      <c r="A1449" s="27"/>
      <c r="B1449" s="27"/>
      <c r="C1449" s="94"/>
      <c r="D1449" s="94"/>
      <c r="E1449" s="94"/>
      <c r="F1449" s="94"/>
      <c r="G1449" s="94"/>
      <c r="H1449" s="94"/>
      <c r="I1449" s="94"/>
      <c r="J1449" s="94"/>
    </row>
    <row r="1450" spans="1:10" ht="12.75">
      <c r="A1450" s="27"/>
      <c r="B1450" s="27"/>
      <c r="C1450" s="94"/>
      <c r="D1450" s="94"/>
      <c r="E1450" s="94"/>
      <c r="F1450" s="94"/>
      <c r="G1450" s="94"/>
      <c r="H1450" s="94"/>
      <c r="I1450" s="94"/>
      <c r="J1450" s="94"/>
    </row>
    <row r="1451" spans="1:10" ht="12.75">
      <c r="A1451" s="27"/>
      <c r="B1451" s="27"/>
      <c r="C1451" s="94"/>
      <c r="D1451" s="94"/>
      <c r="E1451" s="94"/>
      <c r="F1451" s="94"/>
      <c r="G1451" s="94"/>
      <c r="H1451" s="94"/>
      <c r="I1451" s="94"/>
      <c r="J1451" s="94"/>
    </row>
    <row r="1452" spans="1:10" ht="12.75">
      <c r="A1452" s="27"/>
      <c r="B1452" s="27"/>
      <c r="C1452" s="94"/>
      <c r="D1452" s="94"/>
      <c r="E1452" s="94"/>
      <c r="F1452" s="94"/>
      <c r="G1452" s="94"/>
      <c r="H1452" s="94"/>
      <c r="I1452" s="94"/>
      <c r="J1452" s="94"/>
    </row>
    <row r="1453" spans="1:10" ht="12.75">
      <c r="A1453" s="27"/>
      <c r="B1453" s="27"/>
      <c r="C1453" s="94"/>
      <c r="D1453" s="94"/>
      <c r="E1453" s="94"/>
      <c r="F1453" s="94"/>
      <c r="G1453" s="94"/>
      <c r="H1453" s="94"/>
      <c r="I1453" s="94"/>
      <c r="J1453" s="94"/>
    </row>
    <row r="1454" spans="1:10" ht="12.75">
      <c r="A1454" s="27"/>
      <c r="B1454" s="27"/>
      <c r="C1454" s="94"/>
      <c r="D1454" s="94"/>
      <c r="E1454" s="94"/>
      <c r="F1454" s="94"/>
      <c r="G1454" s="94"/>
      <c r="H1454" s="94"/>
      <c r="I1454" s="94"/>
      <c r="J1454" s="94"/>
    </row>
    <row r="1455" spans="1:10" ht="12.75">
      <c r="A1455" s="27"/>
      <c r="B1455" s="27"/>
      <c r="C1455" s="94"/>
      <c r="D1455" s="94"/>
      <c r="E1455" s="94"/>
      <c r="F1455" s="94"/>
      <c r="G1455" s="94"/>
      <c r="H1455" s="94"/>
      <c r="I1455" s="94"/>
      <c r="J1455" s="94"/>
    </row>
    <row r="1456" spans="1:10" ht="12.75">
      <c r="A1456" s="27"/>
      <c r="B1456" s="27"/>
      <c r="C1456" s="94"/>
      <c r="D1456" s="94"/>
      <c r="E1456" s="94"/>
      <c r="F1456" s="94"/>
      <c r="G1456" s="94"/>
      <c r="H1456" s="94"/>
      <c r="I1456" s="94"/>
      <c r="J1456" s="94"/>
    </row>
    <row r="1457" spans="1:10" ht="12.75">
      <c r="A1457" s="27"/>
      <c r="B1457" s="27"/>
      <c r="C1457" s="94"/>
      <c r="D1457" s="94"/>
      <c r="E1457" s="94"/>
      <c r="F1457" s="94"/>
      <c r="G1457" s="94"/>
      <c r="H1457" s="94"/>
      <c r="I1457" s="94"/>
      <c r="J1457" s="94"/>
    </row>
    <row r="1458" spans="1:10" ht="12.75">
      <c r="A1458" s="27"/>
      <c r="B1458" s="27"/>
      <c r="C1458" s="94"/>
      <c r="D1458" s="94"/>
      <c r="E1458" s="94"/>
      <c r="F1458" s="94"/>
      <c r="G1458" s="94"/>
      <c r="H1458" s="94"/>
      <c r="I1458" s="94"/>
      <c r="J1458" s="94"/>
    </row>
    <row r="1459" spans="1:10" ht="12.75">
      <c r="A1459" s="27"/>
      <c r="B1459" s="27"/>
      <c r="C1459" s="94"/>
      <c r="D1459" s="94"/>
      <c r="E1459" s="94"/>
      <c r="F1459" s="94"/>
      <c r="G1459" s="94"/>
      <c r="H1459" s="94"/>
      <c r="I1459" s="94"/>
      <c r="J1459" s="94"/>
    </row>
    <row r="1460" spans="1:10" ht="12.75">
      <c r="A1460" s="27"/>
      <c r="B1460" s="27"/>
      <c r="C1460" s="94"/>
      <c r="D1460" s="94"/>
      <c r="E1460" s="94"/>
      <c r="F1460" s="94"/>
      <c r="G1460" s="94"/>
      <c r="H1460" s="94"/>
      <c r="I1460" s="94"/>
      <c r="J1460" s="94"/>
    </row>
    <row r="1461" spans="1:10" ht="12.75">
      <c r="A1461" s="27"/>
      <c r="B1461" s="27"/>
      <c r="C1461" s="94"/>
      <c r="D1461" s="94"/>
      <c r="E1461" s="94"/>
      <c r="F1461" s="94"/>
      <c r="G1461" s="94"/>
      <c r="H1461" s="94"/>
      <c r="I1461" s="94"/>
      <c r="J1461" s="94"/>
    </row>
    <row r="1462" spans="1:10" ht="12.75">
      <c r="A1462" s="27"/>
      <c r="B1462" s="27"/>
      <c r="C1462" s="94"/>
      <c r="D1462" s="94"/>
      <c r="E1462" s="94"/>
      <c r="F1462" s="94"/>
      <c r="G1462" s="94"/>
      <c r="H1462" s="94"/>
      <c r="I1462" s="94"/>
      <c r="J1462" s="94"/>
    </row>
    <row r="1463" spans="1:10" ht="12.75">
      <c r="A1463" s="27"/>
      <c r="B1463" s="27"/>
      <c r="C1463" s="94"/>
      <c r="D1463" s="94"/>
      <c r="E1463" s="94"/>
      <c r="F1463" s="94"/>
      <c r="G1463" s="94"/>
      <c r="H1463" s="94"/>
      <c r="I1463" s="94"/>
      <c r="J1463" s="94"/>
    </row>
    <row r="1464" spans="1:10" ht="12.75">
      <c r="A1464" s="27"/>
      <c r="B1464" s="27"/>
      <c r="C1464" s="94"/>
      <c r="D1464" s="94"/>
      <c r="E1464" s="94"/>
      <c r="F1464" s="94"/>
      <c r="G1464" s="94"/>
      <c r="H1464" s="94"/>
      <c r="I1464" s="94"/>
      <c r="J1464" s="94"/>
    </row>
    <row r="1465" spans="1:10" ht="12.75">
      <c r="A1465" s="27"/>
      <c r="B1465" s="27"/>
      <c r="C1465" s="94"/>
      <c r="D1465" s="94"/>
      <c r="E1465" s="94"/>
      <c r="F1465" s="94"/>
      <c r="G1465" s="94"/>
      <c r="H1465" s="94"/>
      <c r="I1465" s="94"/>
      <c r="J1465" s="94"/>
    </row>
    <row r="1466" spans="1:10" ht="12.75">
      <c r="A1466" s="27"/>
      <c r="B1466" s="27"/>
      <c r="C1466" s="94"/>
      <c r="D1466" s="94"/>
      <c r="E1466" s="94"/>
      <c r="F1466" s="94"/>
      <c r="G1466" s="94"/>
      <c r="H1466" s="94"/>
      <c r="I1466" s="94"/>
      <c r="J1466" s="94"/>
    </row>
    <row r="1467" spans="1:10" ht="12.75">
      <c r="A1467" s="27"/>
      <c r="B1467" s="27"/>
      <c r="C1467" s="94"/>
      <c r="D1467" s="94"/>
      <c r="E1467" s="94"/>
      <c r="F1467" s="94"/>
      <c r="G1467" s="94"/>
      <c r="H1467" s="94"/>
      <c r="I1467" s="94"/>
      <c r="J1467" s="94"/>
    </row>
    <row r="1468" spans="1:10" ht="12.75">
      <c r="A1468" s="27"/>
      <c r="B1468" s="27"/>
      <c r="C1468" s="94"/>
      <c r="D1468" s="94"/>
      <c r="E1468" s="94"/>
      <c r="F1468" s="94"/>
      <c r="G1468" s="94"/>
      <c r="H1468" s="94"/>
      <c r="I1468" s="94"/>
      <c r="J1468" s="94"/>
    </row>
    <row r="1469" spans="1:10" ht="12.75">
      <c r="A1469" s="27"/>
      <c r="B1469" s="27"/>
      <c r="C1469" s="94"/>
      <c r="D1469" s="94"/>
      <c r="E1469" s="94"/>
      <c r="F1469" s="94"/>
      <c r="G1469" s="94"/>
      <c r="H1469" s="94"/>
      <c r="I1469" s="94"/>
      <c r="J1469" s="94"/>
    </row>
    <row r="1470" spans="1:10" ht="12.75">
      <c r="A1470" s="27"/>
      <c r="B1470" s="27"/>
      <c r="C1470" s="94"/>
      <c r="D1470" s="94"/>
      <c r="E1470" s="94"/>
      <c r="F1470" s="94"/>
      <c r="G1470" s="94"/>
      <c r="H1470" s="94"/>
      <c r="I1470" s="94"/>
      <c r="J1470" s="94"/>
    </row>
    <row r="1471" spans="1:10" ht="12.75">
      <c r="A1471" s="27"/>
      <c r="B1471" s="27"/>
      <c r="C1471" s="94"/>
      <c r="D1471" s="94"/>
      <c r="E1471" s="94"/>
      <c r="F1471" s="94"/>
      <c r="G1471" s="94"/>
      <c r="H1471" s="94"/>
      <c r="I1471" s="94"/>
      <c r="J1471" s="94"/>
    </row>
    <row r="1472" spans="1:10" ht="12.75">
      <c r="A1472" s="27"/>
      <c r="B1472" s="27"/>
      <c r="C1472" s="94"/>
      <c r="D1472" s="94"/>
      <c r="E1472" s="94"/>
      <c r="F1472" s="94"/>
      <c r="G1472" s="94"/>
      <c r="H1472" s="94"/>
      <c r="I1472" s="94"/>
      <c r="J1472" s="94"/>
    </row>
    <row r="1473" spans="1:10" ht="12.75">
      <c r="A1473" s="27"/>
      <c r="B1473" s="27"/>
      <c r="C1473" s="94"/>
      <c r="D1473" s="94"/>
      <c r="E1473" s="94"/>
      <c r="F1473" s="94"/>
      <c r="G1473" s="94"/>
      <c r="H1473" s="94"/>
      <c r="I1473" s="94"/>
      <c r="J1473" s="94"/>
    </row>
    <row r="1474" spans="1:10" ht="12.75">
      <c r="A1474" s="27"/>
      <c r="B1474" s="27"/>
      <c r="C1474" s="94"/>
      <c r="D1474" s="94"/>
      <c r="E1474" s="94"/>
      <c r="F1474" s="94"/>
      <c r="G1474" s="94"/>
      <c r="H1474" s="94"/>
      <c r="I1474" s="94"/>
      <c r="J1474" s="94"/>
    </row>
    <row r="1475" spans="1:10" ht="12.75">
      <c r="A1475" s="27"/>
      <c r="B1475" s="27"/>
      <c r="C1475" s="94"/>
      <c r="D1475" s="94"/>
      <c r="E1475" s="94"/>
      <c r="F1475" s="94"/>
      <c r="G1475" s="94"/>
      <c r="H1475" s="94"/>
      <c r="I1475" s="94"/>
      <c r="J1475" s="94"/>
    </row>
    <row r="1476" spans="1:10" ht="12.75">
      <c r="A1476" s="27"/>
      <c r="B1476" s="27"/>
      <c r="C1476" s="94"/>
      <c r="D1476" s="94"/>
      <c r="E1476" s="94"/>
      <c r="F1476" s="94"/>
      <c r="G1476" s="94"/>
      <c r="H1476" s="94"/>
      <c r="I1476" s="94"/>
      <c r="J1476" s="94"/>
    </row>
    <row r="1477" spans="1:10" ht="12.75">
      <c r="A1477" s="27"/>
      <c r="B1477" s="27"/>
      <c r="C1477" s="94"/>
      <c r="D1477" s="94"/>
      <c r="E1477" s="94"/>
      <c r="F1477" s="94"/>
      <c r="G1477" s="94"/>
      <c r="H1477" s="94"/>
      <c r="I1477" s="94"/>
      <c r="J1477" s="94"/>
    </row>
    <row r="1478" spans="1:10" ht="12.75">
      <c r="A1478" s="27"/>
      <c r="B1478" s="27"/>
      <c r="C1478" s="94"/>
      <c r="D1478" s="94"/>
      <c r="E1478" s="94"/>
      <c r="F1478" s="94"/>
      <c r="G1478" s="94"/>
      <c r="H1478" s="94"/>
      <c r="I1478" s="94"/>
      <c r="J1478" s="94"/>
    </row>
    <row r="1479" spans="1:10" ht="12.75">
      <c r="A1479" s="27"/>
      <c r="B1479" s="27"/>
      <c r="C1479" s="94"/>
      <c r="D1479" s="94"/>
      <c r="E1479" s="94"/>
      <c r="F1479" s="94"/>
      <c r="G1479" s="94"/>
      <c r="H1479" s="94"/>
      <c r="I1479" s="94"/>
      <c r="J1479" s="94"/>
    </row>
    <row r="1480" spans="1:10" ht="12.75">
      <c r="A1480" s="27"/>
      <c r="B1480" s="27"/>
      <c r="C1480" s="94"/>
      <c r="D1480" s="94"/>
      <c r="E1480" s="94"/>
      <c r="F1480" s="94"/>
      <c r="G1480" s="94"/>
      <c r="H1480" s="94"/>
      <c r="I1480" s="94"/>
      <c r="J1480" s="94"/>
    </row>
    <row r="1481" spans="1:10" ht="12.75">
      <c r="A1481" s="27"/>
      <c r="B1481" s="27"/>
      <c r="C1481" s="94"/>
      <c r="D1481" s="94"/>
      <c r="E1481" s="94"/>
      <c r="F1481" s="94"/>
      <c r="G1481" s="94"/>
      <c r="H1481" s="94"/>
      <c r="I1481" s="94"/>
      <c r="J1481" s="94"/>
    </row>
    <row r="1482" spans="1:10" ht="12.75">
      <c r="A1482" s="27"/>
      <c r="B1482" s="27"/>
      <c r="C1482" s="94"/>
      <c r="D1482" s="94"/>
      <c r="E1482" s="94"/>
      <c r="F1482" s="94"/>
      <c r="G1482" s="94"/>
      <c r="H1482" s="94"/>
      <c r="I1482" s="94"/>
      <c r="J1482" s="94"/>
    </row>
    <row r="1483" spans="1:10" ht="12.75">
      <c r="A1483" s="27"/>
      <c r="B1483" s="27"/>
      <c r="C1483" s="94"/>
      <c r="D1483" s="94"/>
      <c r="E1483" s="94"/>
      <c r="F1483" s="94"/>
      <c r="G1483" s="94"/>
      <c r="H1483" s="94"/>
      <c r="I1483" s="94"/>
      <c r="J1483" s="94"/>
    </row>
    <row r="1484" spans="1:10" ht="12.75">
      <c r="A1484" s="27"/>
      <c r="B1484" s="27"/>
      <c r="C1484" s="94"/>
      <c r="D1484" s="94"/>
      <c r="E1484" s="94"/>
      <c r="F1484" s="94"/>
      <c r="G1484" s="94"/>
      <c r="H1484" s="94"/>
      <c r="I1484" s="94"/>
      <c r="J1484" s="94"/>
    </row>
    <row r="1485" spans="1:10" ht="12.75">
      <c r="A1485" s="27"/>
      <c r="B1485" s="27"/>
      <c r="C1485" s="94"/>
      <c r="D1485" s="94"/>
      <c r="E1485" s="94"/>
      <c r="F1485" s="94"/>
      <c r="G1485" s="94"/>
      <c r="H1485" s="94"/>
      <c r="I1485" s="94"/>
      <c r="J1485" s="94"/>
    </row>
    <row r="1486" spans="1:10" ht="12.75">
      <c r="A1486" s="27"/>
      <c r="B1486" s="27"/>
      <c r="C1486" s="94"/>
      <c r="D1486" s="94"/>
      <c r="E1486" s="94"/>
      <c r="F1486" s="94"/>
      <c r="G1486" s="94"/>
      <c r="H1486" s="94"/>
      <c r="I1486" s="94"/>
      <c r="J1486" s="94"/>
    </row>
    <row r="1487" spans="1:10" ht="12.75">
      <c r="A1487" s="27"/>
      <c r="B1487" s="27"/>
      <c r="C1487" s="94"/>
      <c r="D1487" s="94"/>
      <c r="E1487" s="94"/>
      <c r="F1487" s="94"/>
      <c r="G1487" s="94"/>
      <c r="H1487" s="94"/>
      <c r="I1487" s="94"/>
      <c r="J1487" s="94"/>
    </row>
    <row r="1488" spans="1:10" ht="12.75">
      <c r="A1488" s="27"/>
      <c r="B1488" s="27"/>
      <c r="C1488" s="94"/>
      <c r="D1488" s="94"/>
      <c r="E1488" s="94"/>
      <c r="F1488" s="94"/>
      <c r="G1488" s="94"/>
      <c r="H1488" s="94"/>
      <c r="I1488" s="94"/>
      <c r="J1488" s="94"/>
    </row>
    <row r="1489" spans="1:10" ht="12.75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</row>
    <row r="1490" spans="1:10" ht="12.75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</row>
    <row r="1491" spans="1:10" ht="12.75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</row>
    <row r="1492" spans="1:10" ht="12.75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</row>
    <row r="1493" spans="1:10" ht="12.75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</row>
    <row r="1494" spans="1:10" ht="12.75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</row>
    <row r="1495" spans="1:10" ht="12.75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</row>
    <row r="1496" spans="1:10" ht="12.75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</row>
    <row r="1497" spans="1:10" ht="12.75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</row>
    <row r="1498" spans="1:10" ht="12.75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</row>
    <row r="1499" spans="1:10" ht="12.75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</row>
    <row r="1500" spans="1:10" ht="12.75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</row>
    <row r="1501" spans="1:10" ht="12.75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</row>
    <row r="1502" spans="1:10" ht="12.75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</row>
    <row r="1503" spans="1:10" ht="12.75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</row>
    <row r="1504" spans="1:10" ht="12.75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</row>
    <row r="1505" spans="1:10" ht="12.75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</row>
    <row r="1506" spans="1:10" ht="12.75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</row>
    <row r="1507" spans="1:10" ht="12.75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</row>
    <row r="1508" spans="1:10" ht="12.75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</row>
    <row r="1509" spans="1:10" ht="12.75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</row>
    <row r="1510" spans="1:10" ht="12.75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</row>
    <row r="1511" spans="1:10" ht="12.75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</row>
    <row r="1512" spans="1:10" ht="12.75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</row>
    <row r="1513" spans="1:10" ht="12.75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</row>
    <row r="1514" spans="1:10" ht="12.75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</row>
    <row r="1515" spans="1:10" ht="12.75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</row>
    <row r="1516" spans="1:10" ht="12.75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</row>
    <row r="1517" spans="1:10" ht="12.75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</row>
    <row r="1518" spans="1:10" ht="12.75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</row>
    <row r="1519" spans="1:10" ht="12.75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</row>
    <row r="1520" spans="1:10" ht="12.75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</row>
    <row r="1521" spans="1:10" ht="12.75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</row>
    <row r="1522" spans="1:10" ht="12.75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</row>
    <row r="1523" spans="1:10" ht="12.75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</row>
    <row r="1524" spans="1:10" ht="12.75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</row>
    <row r="1525" spans="1:10" ht="12.75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</row>
    <row r="1526" spans="1:10" ht="12.75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</row>
    <row r="1527" spans="1:10" ht="12.75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</row>
    <row r="1528" spans="1:10" ht="12.75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</row>
    <row r="1529" spans="1:10" ht="12.75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</row>
  </sheetData>
  <sheetProtection/>
  <mergeCells count="18">
    <mergeCell ref="C242:D242"/>
    <mergeCell ref="E242:F242"/>
    <mergeCell ref="C188:D188"/>
    <mergeCell ref="C226:D226"/>
    <mergeCell ref="E226:F226"/>
    <mergeCell ref="C227:D227"/>
    <mergeCell ref="E227:F227"/>
    <mergeCell ref="B223:F223"/>
    <mergeCell ref="O528:O537"/>
    <mergeCell ref="C86:D86"/>
    <mergeCell ref="C106:D106"/>
    <mergeCell ref="E106:F106"/>
    <mergeCell ref="C107:D107"/>
    <mergeCell ref="E107:F107"/>
    <mergeCell ref="B240:F240"/>
    <mergeCell ref="C243:D243"/>
    <mergeCell ref="E243:F243"/>
    <mergeCell ref="L528:L537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43"/>
  <sheetViews>
    <sheetView view="pageBreakPreview" zoomScale="130" zoomScaleNormal="130" zoomScaleSheetLayoutView="130" zoomScalePageLayoutView="85" workbookViewId="0" topLeftCell="A253">
      <selection activeCell="C271" sqref="C271"/>
    </sheetView>
  </sheetViews>
  <sheetFormatPr defaultColWidth="9.140625" defaultRowHeight="12.75"/>
  <cols>
    <col min="1" max="2" width="3.8515625" style="64" customWidth="1"/>
    <col min="3" max="3" width="35.57421875" style="64" customWidth="1"/>
    <col min="4" max="4" width="11.28125" style="64" customWidth="1"/>
    <col min="5" max="5" width="10.57421875" style="64" customWidth="1"/>
    <col min="6" max="7" width="10.8515625" style="64" customWidth="1"/>
    <col min="8" max="8" width="11.28125" style="64" customWidth="1"/>
    <col min="9" max="9" width="4.140625" style="64" customWidth="1"/>
    <col min="10" max="10" width="3.7109375" style="64" bestFit="1" customWidth="1"/>
    <col min="11" max="16384" width="9.140625" style="64" customWidth="1"/>
  </cols>
  <sheetData>
    <row r="2" spans="2:3" ht="19.5">
      <c r="B2" s="342" t="s">
        <v>59</v>
      </c>
      <c r="C2" s="342"/>
    </row>
    <row r="3" spans="2:3" ht="12.75">
      <c r="B3" s="65" t="s">
        <v>88</v>
      </c>
      <c r="C3" s="65"/>
    </row>
    <row r="4" spans="2:3" ht="12.75">
      <c r="B4" s="93"/>
      <c r="C4" s="93"/>
    </row>
    <row r="5" ht="14.25">
      <c r="A5" s="132" t="s">
        <v>317</v>
      </c>
    </row>
    <row r="6" spans="2:3" ht="12.75">
      <c r="B6" s="65"/>
      <c r="C6" s="65"/>
    </row>
    <row r="7" spans="1:8" ht="12.75" customHeight="1">
      <c r="A7" s="132" t="s">
        <v>390</v>
      </c>
      <c r="D7" s="343"/>
      <c r="E7" s="343"/>
      <c r="F7" s="343"/>
      <c r="G7" s="343"/>
      <c r="H7" s="343"/>
    </row>
    <row r="9" spans="1:7" ht="12.75" customHeight="1">
      <c r="A9" s="323" t="s">
        <v>391</v>
      </c>
      <c r="B9" s="65" t="s">
        <v>392</v>
      </c>
      <c r="C9" s="65"/>
      <c r="G9" s="63"/>
    </row>
    <row r="10" spans="1:7" ht="12.75" customHeight="1">
      <c r="A10" s="63"/>
      <c r="B10" s="63"/>
      <c r="C10" s="63"/>
      <c r="G10" s="63"/>
    </row>
    <row r="11" s="63" customFormat="1" ht="12.75" customHeight="1">
      <c r="B11" s="63" t="s">
        <v>407</v>
      </c>
    </row>
    <row r="12" s="63" customFormat="1" ht="12.75" customHeight="1">
      <c r="B12" s="63" t="s">
        <v>408</v>
      </c>
    </row>
    <row r="13" s="63" customFormat="1" ht="12.75" customHeight="1">
      <c r="B13" s="63" t="s">
        <v>409</v>
      </c>
    </row>
    <row r="14" s="63" customFormat="1" ht="12.75" customHeight="1">
      <c r="B14" s="63" t="s">
        <v>410</v>
      </c>
    </row>
    <row r="15" s="63" customFormat="1" ht="12.75" customHeight="1">
      <c r="B15" s="63" t="s">
        <v>411</v>
      </c>
    </row>
    <row r="16" s="63" customFormat="1" ht="12.75" customHeight="1"/>
    <row r="17" s="63" customFormat="1" ht="12.75" customHeight="1">
      <c r="B17" s="63" t="s">
        <v>412</v>
      </c>
    </row>
    <row r="18" s="84" customFormat="1" ht="12.75" customHeight="1">
      <c r="B18" s="84" t="s">
        <v>414</v>
      </c>
    </row>
    <row r="19" spans="2:7" s="63" customFormat="1" ht="12.75" customHeight="1">
      <c r="B19" s="63" t="s">
        <v>413</v>
      </c>
      <c r="G19" s="65"/>
    </row>
    <row r="20" s="63" customFormat="1" ht="12.75" customHeight="1">
      <c r="G20" s="311"/>
    </row>
    <row r="21" spans="2:7" s="63" customFormat="1" ht="12.75" customHeight="1">
      <c r="B21" s="63" t="s">
        <v>415</v>
      </c>
      <c r="G21" s="311"/>
    </row>
    <row r="22" spans="2:7" s="63" customFormat="1" ht="12.75" customHeight="1">
      <c r="B22" s="63" t="s">
        <v>417</v>
      </c>
      <c r="G22" s="311"/>
    </row>
    <row r="23" spans="2:7" s="63" customFormat="1" ht="12.75" customHeight="1">
      <c r="B23" s="63" t="s">
        <v>416</v>
      </c>
      <c r="G23" s="311"/>
    </row>
    <row r="24" s="63" customFormat="1" ht="12.75" customHeight="1">
      <c r="G24" s="311"/>
    </row>
    <row r="25" spans="2:7" s="63" customFormat="1" ht="12.75" customHeight="1">
      <c r="B25" s="63" t="s">
        <v>393</v>
      </c>
      <c r="G25" s="311"/>
    </row>
    <row r="26" spans="2:7" s="63" customFormat="1" ht="12.75" customHeight="1">
      <c r="B26" s="63" t="s">
        <v>394</v>
      </c>
      <c r="G26" s="311"/>
    </row>
    <row r="27" spans="2:7" s="63" customFormat="1" ht="12.75" customHeight="1">
      <c r="B27" s="63" t="s">
        <v>395</v>
      </c>
      <c r="G27" s="311"/>
    </row>
    <row r="28" spans="2:7" s="63" customFormat="1" ht="12.75" customHeight="1">
      <c r="B28" s="63" t="s">
        <v>398</v>
      </c>
      <c r="G28" s="311"/>
    </row>
    <row r="29" spans="2:7" s="63" customFormat="1" ht="12.75">
      <c r="B29" s="63" t="s">
        <v>399</v>
      </c>
      <c r="G29" s="311"/>
    </row>
    <row r="30" spans="2:7" s="63" customFormat="1" ht="12.75">
      <c r="B30" s="63" t="s">
        <v>400</v>
      </c>
      <c r="G30" s="311"/>
    </row>
    <row r="31" s="63" customFormat="1" ht="12.75">
      <c r="G31" s="311"/>
    </row>
    <row r="32" spans="1:7" s="63" customFormat="1" ht="12.75">
      <c r="A32" s="323" t="s">
        <v>396</v>
      </c>
      <c r="B32" s="65" t="s">
        <v>397</v>
      </c>
      <c r="G32" s="311"/>
    </row>
    <row r="33" s="63" customFormat="1" ht="12.75">
      <c r="G33" s="311"/>
    </row>
    <row r="34" spans="2:7" s="63" customFormat="1" ht="12.75">
      <c r="B34" s="65">
        <v>2.1</v>
      </c>
      <c r="C34" s="65" t="s">
        <v>401</v>
      </c>
      <c r="G34" s="311"/>
    </row>
    <row r="35" s="63" customFormat="1" ht="12.75">
      <c r="G35" s="311"/>
    </row>
    <row r="36" spans="3:7" s="63" customFormat="1" ht="12.75">
      <c r="C36" s="63" t="s">
        <v>402</v>
      </c>
      <c r="G36" s="311"/>
    </row>
    <row r="37" spans="3:7" s="63" customFormat="1" ht="12.75">
      <c r="C37" s="63" t="s">
        <v>403</v>
      </c>
      <c r="G37" s="311"/>
    </row>
    <row r="38" spans="3:7" s="63" customFormat="1" ht="12.75">
      <c r="C38" s="63" t="s">
        <v>404</v>
      </c>
      <c r="G38" s="311"/>
    </row>
    <row r="39" spans="3:7" s="63" customFormat="1" ht="12.75">
      <c r="C39" s="63" t="s">
        <v>405</v>
      </c>
      <c r="G39" s="311"/>
    </row>
    <row r="40" s="63" customFormat="1" ht="12.75">
      <c r="G40" s="311"/>
    </row>
    <row r="41" spans="2:7" s="63" customFormat="1" ht="12.75">
      <c r="B41" s="341" t="s">
        <v>525</v>
      </c>
      <c r="C41" s="65" t="s">
        <v>131</v>
      </c>
      <c r="G41" s="311"/>
    </row>
    <row r="42" spans="2:7" s="63" customFormat="1" ht="12.75">
      <c r="B42" s="341"/>
      <c r="C42" s="65"/>
      <c r="G42" s="311"/>
    </row>
    <row r="43" spans="2:7" s="63" customFormat="1" ht="12.75">
      <c r="B43" s="341"/>
      <c r="C43" s="63" t="s">
        <v>538</v>
      </c>
      <c r="G43" s="311"/>
    </row>
    <row r="44" spans="2:7" s="63" customFormat="1" ht="12.75">
      <c r="B44" s="341"/>
      <c r="C44" s="63" t="s">
        <v>539</v>
      </c>
      <c r="G44" s="311"/>
    </row>
    <row r="45" spans="2:7" s="63" customFormat="1" ht="12.75">
      <c r="B45" s="341"/>
      <c r="G45" s="311"/>
    </row>
    <row r="46" spans="2:7" s="63" customFormat="1" ht="12.75">
      <c r="B46" s="341"/>
      <c r="C46" s="63" t="s">
        <v>537</v>
      </c>
      <c r="G46" s="311"/>
    </row>
    <row r="47" spans="2:7" s="63" customFormat="1" ht="12.75">
      <c r="B47" s="341"/>
      <c r="C47" s="63" t="s">
        <v>540</v>
      </c>
      <c r="G47" s="311"/>
    </row>
    <row r="48" spans="2:7" s="63" customFormat="1" ht="12.75">
      <c r="B48" s="341"/>
      <c r="C48" s="63" t="s">
        <v>541</v>
      </c>
      <c r="G48" s="311"/>
    </row>
    <row r="49" s="63" customFormat="1" ht="12.75">
      <c r="G49" s="311"/>
    </row>
    <row r="50" spans="2:7" s="63" customFormat="1" ht="12.75">
      <c r="B50" s="341" t="s">
        <v>526</v>
      </c>
      <c r="C50" s="65" t="s">
        <v>527</v>
      </c>
      <c r="G50" s="311"/>
    </row>
    <row r="51" s="63" customFormat="1" ht="12.75">
      <c r="G51" s="311"/>
    </row>
    <row r="52" spans="3:7" s="63" customFormat="1" ht="12.75">
      <c r="C52" s="63" t="s">
        <v>528</v>
      </c>
      <c r="G52" s="311"/>
    </row>
    <row r="53" spans="3:7" s="63" customFormat="1" ht="12.75">
      <c r="C53" s="63" t="s">
        <v>529</v>
      </c>
      <c r="G53" s="311"/>
    </row>
    <row r="54" s="63" customFormat="1" ht="12.75">
      <c r="G54" s="311"/>
    </row>
    <row r="55" spans="3:7" s="63" customFormat="1" ht="12.75">
      <c r="C55" s="63" t="s">
        <v>530</v>
      </c>
      <c r="G55" s="311"/>
    </row>
    <row r="56" spans="3:7" s="63" customFormat="1" ht="12.75">
      <c r="C56" s="63" t="s">
        <v>531</v>
      </c>
      <c r="G56" s="311"/>
    </row>
    <row r="57" s="63" customFormat="1" ht="12.75">
      <c r="G57" s="311"/>
    </row>
    <row r="58" s="63" customFormat="1" ht="12.75">
      <c r="G58" s="311"/>
    </row>
    <row r="59" s="63" customFormat="1" ht="12.75">
      <c r="G59" s="311"/>
    </row>
    <row r="60" s="63" customFormat="1" ht="12.75">
      <c r="G60" s="311"/>
    </row>
    <row r="61" s="63" customFormat="1" ht="12.75">
      <c r="G61" s="311"/>
    </row>
    <row r="62" s="63" customFormat="1" ht="12.75">
      <c r="G62" s="311"/>
    </row>
    <row r="63" s="63" customFormat="1" ht="12.75">
      <c r="G63" s="311"/>
    </row>
    <row r="64" s="63" customFormat="1" ht="12.75">
      <c r="G64" s="311"/>
    </row>
    <row r="65" s="63" customFormat="1" ht="12.75">
      <c r="G65" s="311"/>
    </row>
    <row r="66" s="63" customFormat="1" ht="12.75">
      <c r="G66" s="106" t="s">
        <v>515</v>
      </c>
    </row>
    <row r="67" s="63" customFormat="1" ht="12.75">
      <c r="G67" s="311"/>
    </row>
    <row r="68" spans="3:7" s="63" customFormat="1" ht="12.75">
      <c r="C68" s="63" t="s">
        <v>418</v>
      </c>
      <c r="G68" s="311"/>
    </row>
    <row r="69" s="63" customFormat="1" ht="12.75" customHeight="1">
      <c r="C69" s="63" t="s">
        <v>419</v>
      </c>
    </row>
    <row r="70" spans="2:3" s="63" customFormat="1" ht="12.75">
      <c r="B70" s="237"/>
      <c r="C70" s="237"/>
    </row>
    <row r="71" spans="2:3" s="63" customFormat="1" ht="12.75">
      <c r="B71" s="237"/>
      <c r="C71" s="313" t="s">
        <v>420</v>
      </c>
    </row>
    <row r="72" spans="2:3" s="63" customFormat="1" ht="12.75">
      <c r="B72" s="237"/>
      <c r="C72" s="313"/>
    </row>
    <row r="73" spans="2:8" s="65" customFormat="1" ht="12.75">
      <c r="B73" s="312"/>
      <c r="C73" s="314"/>
      <c r="D73" s="315" t="s">
        <v>424</v>
      </c>
      <c r="E73" s="314"/>
      <c r="F73" s="314"/>
      <c r="G73" s="314"/>
      <c r="H73" s="315" t="s">
        <v>421</v>
      </c>
    </row>
    <row r="74" spans="2:8" s="65" customFormat="1" ht="13.5" thickBot="1">
      <c r="B74" s="312"/>
      <c r="C74" s="316" t="s">
        <v>9</v>
      </c>
      <c r="D74" s="317" t="s">
        <v>422</v>
      </c>
      <c r="E74" s="318"/>
      <c r="F74" s="317" t="s">
        <v>423</v>
      </c>
      <c r="G74" s="318"/>
      <c r="H74" s="317" t="s">
        <v>422</v>
      </c>
    </row>
    <row r="75" spans="2:3" s="63" customFormat="1" ht="12.75">
      <c r="B75" s="237"/>
      <c r="C75" s="237"/>
    </row>
    <row r="76" spans="2:8" s="63" customFormat="1" ht="12.75">
      <c r="B76" s="237"/>
      <c r="C76" s="312" t="s">
        <v>73</v>
      </c>
      <c r="D76" s="248"/>
      <c r="E76" s="248"/>
      <c r="F76" s="248"/>
      <c r="G76" s="248"/>
      <c r="H76" s="248"/>
    </row>
    <row r="77" spans="2:8" s="63" customFormat="1" ht="12.75">
      <c r="B77" s="237"/>
      <c r="C77" s="237" t="s">
        <v>406</v>
      </c>
      <c r="D77" s="248">
        <v>-1748</v>
      </c>
      <c r="E77" s="248"/>
      <c r="F77" s="248">
        <v>1748</v>
      </c>
      <c r="G77" s="248"/>
      <c r="H77" s="248">
        <f>SUM(D77:F77)</f>
        <v>0</v>
      </c>
    </row>
    <row r="78" spans="2:8" s="63" customFormat="1" ht="12.75">
      <c r="B78" s="237"/>
      <c r="C78" s="237" t="s">
        <v>143</v>
      </c>
      <c r="D78" s="248">
        <v>-24163</v>
      </c>
      <c r="E78" s="248"/>
      <c r="F78" s="248">
        <f>-F77</f>
        <v>-1748</v>
      </c>
      <c r="G78" s="248"/>
      <c r="H78" s="248">
        <f>SUM(D78:F78)</f>
        <v>-25911</v>
      </c>
    </row>
    <row r="79" spans="2:8" s="63" customFormat="1" ht="12.75">
      <c r="B79" s="237"/>
      <c r="C79" s="237"/>
      <c r="D79" s="248"/>
      <c r="E79" s="248"/>
      <c r="F79" s="248"/>
      <c r="G79" s="248"/>
      <c r="H79" s="248"/>
    </row>
    <row r="80" spans="2:3" s="63" customFormat="1" ht="12.75">
      <c r="B80" s="237"/>
      <c r="C80" s="313" t="s">
        <v>425</v>
      </c>
    </row>
    <row r="81" spans="2:3" s="63" customFormat="1" ht="12.75">
      <c r="B81" s="237"/>
      <c r="C81" s="313"/>
    </row>
    <row r="82" spans="2:8" s="63" customFormat="1" ht="12.75">
      <c r="B82" s="237"/>
      <c r="C82" s="314"/>
      <c r="D82" s="315" t="s">
        <v>424</v>
      </c>
      <c r="E82" s="314"/>
      <c r="F82" s="314"/>
      <c r="G82" s="314"/>
      <c r="H82" s="315" t="s">
        <v>421</v>
      </c>
    </row>
    <row r="83" spans="2:8" s="63" customFormat="1" ht="13.5" thickBot="1">
      <c r="B83" s="237"/>
      <c r="C83" s="316" t="s">
        <v>9</v>
      </c>
      <c r="D83" s="317" t="s">
        <v>427</v>
      </c>
      <c r="E83" s="318"/>
      <c r="F83" s="317" t="s">
        <v>423</v>
      </c>
      <c r="G83" s="318"/>
      <c r="H83" s="317" t="s">
        <v>427</v>
      </c>
    </row>
    <row r="84" spans="2:3" s="63" customFormat="1" ht="12.75">
      <c r="B84" s="237"/>
      <c r="C84" s="237"/>
    </row>
    <row r="85" spans="2:3" s="63" customFormat="1" ht="12.75">
      <c r="B85" s="237"/>
      <c r="C85" s="312" t="s">
        <v>73</v>
      </c>
    </row>
    <row r="86" spans="2:8" s="63" customFormat="1" ht="12.75">
      <c r="B86" s="237"/>
      <c r="C86" s="237" t="s">
        <v>406</v>
      </c>
      <c r="D86" s="248">
        <v>-1745</v>
      </c>
      <c r="E86" s="248"/>
      <c r="F86" s="248">
        <f>F77</f>
        <v>1748</v>
      </c>
      <c r="G86" s="248"/>
      <c r="H86" s="248">
        <f>SUM(D86:F86)</f>
        <v>3</v>
      </c>
    </row>
    <row r="87" spans="1:8" ht="12.75">
      <c r="A87" s="63"/>
      <c r="B87" s="237"/>
      <c r="C87" s="237" t="s">
        <v>143</v>
      </c>
      <c r="D87" s="248">
        <v>-25202</v>
      </c>
      <c r="E87" s="248"/>
      <c r="F87" s="248">
        <f>-+F86</f>
        <v>-1748</v>
      </c>
      <c r="G87" s="248"/>
      <c r="H87" s="248">
        <f>SUM(D87:F87)</f>
        <v>-26950</v>
      </c>
    </row>
    <row r="88" spans="1:7" ht="12.75">
      <c r="A88" s="63"/>
      <c r="B88" s="237"/>
      <c r="C88" s="237"/>
      <c r="G88" s="63"/>
    </row>
    <row r="89" spans="1:3" ht="12.75">
      <c r="A89" s="63"/>
      <c r="B89" s="63"/>
      <c r="C89" s="313" t="s">
        <v>426</v>
      </c>
    </row>
    <row r="90" spans="1:3" ht="12.75">
      <c r="A90" s="63"/>
      <c r="B90" s="63"/>
      <c r="C90" s="63"/>
    </row>
    <row r="91" spans="1:8" ht="12.75">
      <c r="A91" s="63"/>
      <c r="B91" s="63"/>
      <c r="C91" s="314"/>
      <c r="D91" s="315" t="s">
        <v>424</v>
      </c>
      <c r="E91" s="314"/>
      <c r="F91" s="314"/>
      <c r="G91" s="314"/>
      <c r="H91" s="315" t="s">
        <v>421</v>
      </c>
    </row>
    <row r="92" spans="1:8" ht="13.5" thickBot="1">
      <c r="A92" s="63"/>
      <c r="B92" s="63"/>
      <c r="C92" s="316" t="s">
        <v>9</v>
      </c>
      <c r="D92" s="317" t="s">
        <v>428</v>
      </c>
      <c r="E92" s="318"/>
      <c r="F92" s="317" t="s">
        <v>423</v>
      </c>
      <c r="G92" s="318"/>
      <c r="H92" s="317" t="s">
        <v>428</v>
      </c>
    </row>
    <row r="93" spans="1:8" ht="12.75">
      <c r="A93" s="63"/>
      <c r="B93" s="63"/>
      <c r="C93" s="319"/>
      <c r="D93" s="315"/>
      <c r="E93" s="314"/>
      <c r="F93" s="315"/>
      <c r="G93" s="314"/>
      <c r="H93" s="315"/>
    </row>
    <row r="94" spans="1:8" ht="12.75">
      <c r="A94" s="63"/>
      <c r="B94" s="63"/>
      <c r="C94" s="312" t="s">
        <v>73</v>
      </c>
      <c r="D94" s="315"/>
      <c r="E94" s="314"/>
      <c r="F94" s="315"/>
      <c r="G94" s="314"/>
      <c r="H94" s="315"/>
    </row>
    <row r="95" spans="1:8" ht="12.75">
      <c r="A95" s="63"/>
      <c r="B95" s="63"/>
      <c r="C95" s="237" t="s">
        <v>406</v>
      </c>
      <c r="D95" s="334">
        <v>-1419</v>
      </c>
      <c r="E95" s="333"/>
      <c r="F95" s="334">
        <f>F86</f>
        <v>1748</v>
      </c>
      <c r="G95" s="85"/>
      <c r="H95" s="248">
        <f>SUM(D95:F95)</f>
        <v>329</v>
      </c>
    </row>
    <row r="96" spans="1:11" ht="12.75">
      <c r="A96" s="63"/>
      <c r="B96" s="63"/>
      <c r="C96" s="237" t="s">
        <v>143</v>
      </c>
      <c r="D96" s="248">
        <v>-27945</v>
      </c>
      <c r="E96" s="248"/>
      <c r="F96" s="248">
        <f>-F95</f>
        <v>-1748</v>
      </c>
      <c r="G96" s="248"/>
      <c r="H96" s="248">
        <f>SUM(D96:F96)</f>
        <v>-29693</v>
      </c>
      <c r="K96" s="104">
        <f>+H95+F95</f>
        <v>2077</v>
      </c>
    </row>
    <row r="97" spans="1:8" ht="12.75">
      <c r="A97" s="63"/>
      <c r="B97" s="63"/>
      <c r="C97" s="63"/>
      <c r="D97" s="248"/>
      <c r="E97" s="248"/>
      <c r="F97" s="248"/>
      <c r="G97" s="248"/>
      <c r="H97" s="248"/>
    </row>
    <row r="98" spans="1:3" ht="12.75">
      <c r="A98" s="63"/>
      <c r="B98" s="65">
        <v>2.2</v>
      </c>
      <c r="C98" s="65" t="s">
        <v>429</v>
      </c>
    </row>
    <row r="99" spans="1:3" ht="12.75">
      <c r="A99" s="63"/>
      <c r="B99" s="63"/>
      <c r="C99" s="63"/>
    </row>
    <row r="100" spans="1:3" ht="12.75">
      <c r="A100" s="63"/>
      <c r="B100" s="63"/>
      <c r="C100" s="63" t="s">
        <v>430</v>
      </c>
    </row>
    <row r="101" spans="1:3" ht="12.75">
      <c r="A101" s="63"/>
      <c r="B101" s="63"/>
      <c r="C101" s="63" t="s">
        <v>431</v>
      </c>
    </row>
    <row r="102" spans="1:3" ht="12.75">
      <c r="A102" s="63"/>
      <c r="B102" s="63"/>
      <c r="C102" s="63"/>
    </row>
    <row r="103" spans="1:8" ht="12.75">
      <c r="A103" s="63"/>
      <c r="B103" s="63"/>
      <c r="C103" s="65" t="s">
        <v>432</v>
      </c>
      <c r="H103" s="65" t="s">
        <v>433</v>
      </c>
    </row>
    <row r="104" s="63" customFormat="1" ht="12.75">
      <c r="H104" s="106"/>
    </row>
    <row r="105" spans="3:8" s="63" customFormat="1" ht="12.75">
      <c r="C105" s="63" t="s">
        <v>434</v>
      </c>
      <c r="D105" s="63" t="s">
        <v>435</v>
      </c>
      <c r="H105" s="320" t="s">
        <v>438</v>
      </c>
    </row>
    <row r="106" spans="4:8" s="63" customFormat="1" ht="12.75">
      <c r="D106" s="63" t="s">
        <v>436</v>
      </c>
      <c r="H106" s="106"/>
    </row>
    <row r="107" spans="4:8" s="63" customFormat="1" ht="12.75">
      <c r="D107" s="63" t="s">
        <v>437</v>
      </c>
      <c r="H107" s="106"/>
    </row>
    <row r="108" spans="3:8" s="63" customFormat="1" ht="12.75">
      <c r="C108" s="63" t="s">
        <v>439</v>
      </c>
      <c r="D108" s="63" t="s">
        <v>440</v>
      </c>
      <c r="H108" s="321" t="s">
        <v>441</v>
      </c>
    </row>
    <row r="109" spans="3:8" s="63" customFormat="1" ht="12.75">
      <c r="C109" s="63" t="s">
        <v>442</v>
      </c>
      <c r="D109" s="63" t="s">
        <v>443</v>
      </c>
      <c r="H109" s="321" t="s">
        <v>441</v>
      </c>
    </row>
    <row r="110" spans="3:8" s="63" customFormat="1" ht="12.75">
      <c r="C110" s="322" t="s">
        <v>444</v>
      </c>
      <c r="D110" s="63" t="s">
        <v>445</v>
      </c>
      <c r="H110" s="321" t="s">
        <v>441</v>
      </c>
    </row>
    <row r="111" spans="3:8" s="63" customFormat="1" ht="12.75">
      <c r="C111" s="63" t="s">
        <v>446</v>
      </c>
      <c r="D111" s="63" t="s">
        <v>447</v>
      </c>
      <c r="H111" s="321" t="s">
        <v>441</v>
      </c>
    </row>
    <row r="112" spans="3:8" s="63" customFormat="1" ht="12.75">
      <c r="C112" s="63" t="s">
        <v>448</v>
      </c>
      <c r="D112" s="63" t="s">
        <v>449</v>
      </c>
      <c r="H112" s="321" t="s">
        <v>441</v>
      </c>
    </row>
    <row r="113" spans="3:8" s="63" customFormat="1" ht="12.75">
      <c r="C113" s="63" t="s">
        <v>98</v>
      </c>
      <c r="D113" s="63" t="s">
        <v>450</v>
      </c>
      <c r="H113" s="106"/>
    </row>
    <row r="114" spans="3:8" s="63" customFormat="1" ht="12.75">
      <c r="C114" s="63" t="s">
        <v>98</v>
      </c>
      <c r="D114" s="63" t="s">
        <v>451</v>
      </c>
      <c r="H114" s="106"/>
    </row>
    <row r="115" spans="3:8" s="63" customFormat="1" ht="12.75">
      <c r="C115" s="63" t="s">
        <v>452</v>
      </c>
      <c r="D115" s="63" t="s">
        <v>453</v>
      </c>
      <c r="H115" s="321" t="s">
        <v>441</v>
      </c>
    </row>
    <row r="116" spans="3:8" s="63" customFormat="1" ht="12.75">
      <c r="C116" s="63" t="s">
        <v>454</v>
      </c>
      <c r="D116" s="63" t="s">
        <v>455</v>
      </c>
      <c r="H116" s="321" t="s">
        <v>441</v>
      </c>
    </row>
    <row r="117" spans="3:8" s="63" customFormat="1" ht="12.75">
      <c r="C117" s="63" t="s">
        <v>456</v>
      </c>
      <c r="D117" s="63" t="s">
        <v>457</v>
      </c>
      <c r="H117" s="321" t="s">
        <v>441</v>
      </c>
    </row>
    <row r="118" spans="4:8" s="63" customFormat="1" ht="12.75">
      <c r="D118" s="63" t="s">
        <v>458</v>
      </c>
      <c r="H118" s="106"/>
    </row>
    <row r="119" spans="3:8" s="63" customFormat="1" ht="12.75">
      <c r="C119" s="63" t="s">
        <v>459</v>
      </c>
      <c r="D119" s="63" t="s">
        <v>460</v>
      </c>
      <c r="H119" s="321" t="s">
        <v>441</v>
      </c>
    </row>
    <row r="120" spans="4:8" s="63" customFormat="1" ht="12.75">
      <c r="D120" s="63" t="s">
        <v>461</v>
      </c>
      <c r="H120" s="106"/>
    </row>
    <row r="121" spans="3:8" s="63" customFormat="1" ht="12.75">
      <c r="C121" s="63" t="s">
        <v>462</v>
      </c>
      <c r="D121" s="63" t="s">
        <v>463</v>
      </c>
      <c r="H121" s="321" t="s">
        <v>464</v>
      </c>
    </row>
    <row r="122" spans="3:8" s="63" customFormat="1" ht="12.75">
      <c r="C122" s="63" t="s">
        <v>465</v>
      </c>
      <c r="D122" s="63" t="s">
        <v>466</v>
      </c>
      <c r="H122" s="321" t="s">
        <v>468</v>
      </c>
    </row>
    <row r="123" spans="4:8" s="63" customFormat="1" ht="12.75">
      <c r="D123" s="63" t="s">
        <v>467</v>
      </c>
      <c r="H123" s="106"/>
    </row>
    <row r="124" s="63" customFormat="1" ht="12.75"/>
    <row r="125" spans="1:5" s="63" customFormat="1" ht="12.75">
      <c r="A125" s="323" t="s">
        <v>469</v>
      </c>
      <c r="B125" s="65" t="s">
        <v>183</v>
      </c>
      <c r="C125" s="65"/>
      <c r="D125" s="65"/>
      <c r="E125" s="65"/>
    </row>
    <row r="126" spans="1:3" ht="7.5" customHeight="1">
      <c r="A126" s="63"/>
      <c r="B126" s="63"/>
      <c r="C126" s="63"/>
    </row>
    <row r="127" spans="1:3" ht="12.75">
      <c r="A127" s="63"/>
      <c r="B127" s="63" t="s">
        <v>472</v>
      </c>
      <c r="C127" s="63"/>
    </row>
    <row r="128" spans="1:3" ht="12.75">
      <c r="A128" s="63"/>
      <c r="B128" s="63" t="s">
        <v>471</v>
      </c>
      <c r="C128" s="63"/>
    </row>
    <row r="129" spans="1:7" ht="12.75">
      <c r="A129" s="63"/>
      <c r="B129" s="63"/>
      <c r="C129" s="63"/>
      <c r="G129" s="106"/>
    </row>
    <row r="130" spans="1:5" ht="12.75">
      <c r="A130" s="323" t="s">
        <v>470</v>
      </c>
      <c r="B130" s="65" t="s">
        <v>62</v>
      </c>
      <c r="C130" s="65"/>
      <c r="D130" s="93"/>
      <c r="E130" s="93"/>
    </row>
    <row r="131" spans="1:3" ht="7.5" customHeight="1">
      <c r="A131" s="63"/>
      <c r="B131" s="63"/>
      <c r="C131" s="63"/>
    </row>
    <row r="132" spans="1:3" ht="12.75">
      <c r="A132" s="63"/>
      <c r="B132" s="63" t="s">
        <v>473</v>
      </c>
      <c r="C132" s="63"/>
    </row>
    <row r="133" spans="1:3" ht="12.75">
      <c r="A133" s="63"/>
      <c r="B133" s="63" t="s">
        <v>474</v>
      </c>
      <c r="C133" s="63"/>
    </row>
    <row r="134" spans="1:3" ht="12.75">
      <c r="A134" s="63"/>
      <c r="B134" s="63"/>
      <c r="C134" s="63"/>
    </row>
    <row r="135" spans="1:3" ht="12.75">
      <c r="A135" s="63"/>
      <c r="B135" s="63"/>
      <c r="C135" s="63"/>
    </row>
    <row r="136" spans="1:3" ht="12.75">
      <c r="A136" s="63"/>
      <c r="B136" s="63"/>
      <c r="C136" s="63"/>
    </row>
    <row r="137" spans="1:3" ht="12.75">
      <c r="A137" s="63"/>
      <c r="B137" s="63"/>
      <c r="C137" s="63"/>
    </row>
    <row r="138" spans="1:7" ht="12.75">
      <c r="A138" s="63"/>
      <c r="B138" s="63"/>
      <c r="C138" s="63"/>
      <c r="G138" s="106" t="s">
        <v>514</v>
      </c>
    </row>
    <row r="139" spans="1:3" ht="12.75">
      <c r="A139" s="63"/>
      <c r="B139" s="63"/>
      <c r="C139" s="63"/>
    </row>
    <row r="140" spans="1:3" ht="12.75">
      <c r="A140" s="63"/>
      <c r="B140" s="63"/>
      <c r="C140" s="63"/>
    </row>
    <row r="141" spans="1:3" ht="12.75">
      <c r="A141" s="63"/>
      <c r="B141" s="63"/>
      <c r="C141" s="63"/>
    </row>
    <row r="142" spans="1:3" ht="12.75">
      <c r="A142" s="63"/>
      <c r="B142" s="63"/>
      <c r="C142" s="63"/>
    </row>
    <row r="143" spans="1:3" ht="12.75">
      <c r="A143" s="323" t="s">
        <v>478</v>
      </c>
      <c r="B143" s="65" t="s">
        <v>16</v>
      </c>
      <c r="C143" s="65"/>
    </row>
    <row r="144" ht="7.5" customHeight="1"/>
    <row r="145" spans="1:3" ht="12.75">
      <c r="A145" s="63"/>
      <c r="B145" s="63" t="s">
        <v>475</v>
      </c>
      <c r="C145" s="63"/>
    </row>
    <row r="146" spans="1:3" ht="12.75">
      <c r="A146" s="63"/>
      <c r="B146" s="63"/>
      <c r="C146" s="63"/>
    </row>
    <row r="147" spans="1:7" ht="12.75">
      <c r="A147" s="323" t="s">
        <v>479</v>
      </c>
      <c r="B147" s="65" t="s">
        <v>18</v>
      </c>
      <c r="C147" s="65"/>
      <c r="D147" s="93"/>
      <c r="E147" s="93"/>
      <c r="F147" s="93"/>
      <c r="G147" s="93"/>
    </row>
    <row r="148" spans="2:7" ht="7.5" customHeight="1">
      <c r="B148" s="250"/>
      <c r="C148" s="250"/>
      <c r="D148" s="251"/>
      <c r="E148" s="252"/>
      <c r="F148" s="251"/>
      <c r="G148" s="252"/>
    </row>
    <row r="149" spans="1:3" ht="12.75">
      <c r="A149" s="63"/>
      <c r="B149" s="63" t="s">
        <v>329</v>
      </c>
      <c r="C149" s="63"/>
    </row>
    <row r="150" spans="1:3" ht="12.75">
      <c r="A150" s="63"/>
      <c r="B150" s="63" t="s">
        <v>245</v>
      </c>
      <c r="C150" s="63"/>
    </row>
    <row r="151" spans="1:3" ht="12.75">
      <c r="A151" s="63"/>
      <c r="B151" s="63"/>
      <c r="C151" s="63"/>
    </row>
    <row r="152" spans="1:5" ht="12.75">
      <c r="A152" s="323" t="s">
        <v>480</v>
      </c>
      <c r="B152" s="65" t="s">
        <v>20</v>
      </c>
      <c r="C152" s="65"/>
      <c r="D152" s="93"/>
      <c r="E152" s="93"/>
    </row>
    <row r="153" spans="2:7" ht="7.5" customHeight="1">
      <c r="B153" s="250"/>
      <c r="C153" s="250"/>
      <c r="D153" s="251"/>
      <c r="E153" s="252"/>
      <c r="F153" s="251"/>
      <c r="G153" s="252"/>
    </row>
    <row r="154" spans="1:3" ht="12.75">
      <c r="A154" s="63"/>
      <c r="B154" s="63" t="s">
        <v>476</v>
      </c>
      <c r="C154" s="63"/>
    </row>
    <row r="155" spans="1:3" ht="12.75">
      <c r="A155" s="63"/>
      <c r="B155" s="63" t="s">
        <v>477</v>
      </c>
      <c r="C155" s="63"/>
    </row>
    <row r="156" spans="1:3" ht="12.75">
      <c r="A156" s="63"/>
      <c r="B156" s="63"/>
      <c r="C156" s="63"/>
    </row>
    <row r="157" spans="1:3" ht="12.75">
      <c r="A157" s="323" t="s">
        <v>481</v>
      </c>
      <c r="B157" s="65" t="s">
        <v>28</v>
      </c>
      <c r="C157" s="65"/>
    </row>
    <row r="158" spans="2:7" ht="7.5" customHeight="1">
      <c r="B158" s="250"/>
      <c r="C158" s="250"/>
      <c r="D158" s="251"/>
      <c r="E158" s="252"/>
      <c r="F158" s="251"/>
      <c r="G158" s="252"/>
    </row>
    <row r="159" spans="1:3" ht="12.75">
      <c r="A159" s="63"/>
      <c r="B159" s="63" t="s">
        <v>248</v>
      </c>
      <c r="C159" s="63"/>
    </row>
    <row r="160" spans="1:3" ht="12.75">
      <c r="A160" s="63"/>
      <c r="B160" s="63"/>
      <c r="C160" s="63"/>
    </row>
    <row r="161" spans="1:9" ht="14.25" customHeight="1">
      <c r="A161" s="323" t="s">
        <v>482</v>
      </c>
      <c r="B161" s="65" t="s">
        <v>30</v>
      </c>
      <c r="C161" s="65"/>
      <c r="D161" s="72" t="s">
        <v>1</v>
      </c>
      <c r="I161" s="106"/>
    </row>
    <row r="162" spans="2:7" ht="7.5" customHeight="1">
      <c r="B162" s="250"/>
      <c r="C162" s="250"/>
      <c r="D162" s="251"/>
      <c r="E162" s="252"/>
      <c r="F162" s="251"/>
      <c r="G162" s="252"/>
    </row>
    <row r="163" spans="1:9" ht="14.25" customHeight="1">
      <c r="A163" s="65"/>
      <c r="B163" s="253" t="s">
        <v>249</v>
      </c>
      <c r="C163" s="253"/>
      <c r="D163" s="72"/>
      <c r="I163" s="106"/>
    </row>
    <row r="164" spans="1:9" ht="14.25" customHeight="1">
      <c r="A164" s="65"/>
      <c r="B164" s="65"/>
      <c r="C164" s="65"/>
      <c r="F164" s="388" t="s">
        <v>316</v>
      </c>
      <c r="G164" s="388"/>
      <c r="I164" s="106"/>
    </row>
    <row r="165" spans="1:9" ht="15.75" customHeight="1">
      <c r="A165" s="63"/>
      <c r="B165" s="73"/>
      <c r="C165" s="73"/>
      <c r="F165" s="86" t="s">
        <v>373</v>
      </c>
      <c r="G165" s="86" t="s">
        <v>378</v>
      </c>
      <c r="I165" s="106"/>
    </row>
    <row r="166" spans="1:9" ht="12.75">
      <c r="A166" s="63"/>
      <c r="F166" s="76" t="s">
        <v>9</v>
      </c>
      <c r="G166" s="76" t="s">
        <v>9</v>
      </c>
      <c r="I166" s="106"/>
    </row>
    <row r="167" spans="1:3" ht="12.75">
      <c r="A167" s="63"/>
      <c r="B167" s="65" t="s">
        <v>68</v>
      </c>
      <c r="C167" s="65"/>
    </row>
    <row r="168" spans="1:7" ht="12.75">
      <c r="A168" s="63"/>
      <c r="B168" s="63" t="s">
        <v>97</v>
      </c>
      <c r="C168" s="63"/>
      <c r="F168" s="224">
        <v>14033</v>
      </c>
      <c r="G168" s="224">
        <v>13211</v>
      </c>
    </row>
    <row r="169" spans="1:7" ht="12.75">
      <c r="A169" s="63"/>
      <c r="B169" s="63" t="s">
        <v>69</v>
      </c>
      <c r="C169" s="63"/>
      <c r="F169" s="224">
        <v>460</v>
      </c>
      <c r="G169" s="224">
        <v>0</v>
      </c>
    </row>
    <row r="170" spans="1:7" ht="12.75">
      <c r="A170" s="63"/>
      <c r="B170" s="63" t="s">
        <v>70</v>
      </c>
      <c r="C170" s="63"/>
      <c r="F170" s="225">
        <v>25</v>
      </c>
      <c r="G170" s="225">
        <v>25</v>
      </c>
    </row>
    <row r="171" spans="1:7" ht="12.75">
      <c r="A171" s="63"/>
      <c r="B171" s="63" t="s">
        <v>71</v>
      </c>
      <c r="C171" s="63"/>
      <c r="F171" s="224">
        <f>SUM(F168:F170)</f>
        <v>14518</v>
      </c>
      <c r="G171" s="224">
        <f>SUM(G168:G170)</f>
        <v>13236</v>
      </c>
    </row>
    <row r="172" spans="1:7" ht="12.75">
      <c r="A172" s="63"/>
      <c r="B172" s="63" t="s">
        <v>106</v>
      </c>
      <c r="C172" s="63"/>
      <c r="F172" s="254">
        <v>-1794</v>
      </c>
      <c r="G172" s="254">
        <v>-25</v>
      </c>
    </row>
    <row r="173" spans="1:9" ht="13.5" thickBot="1">
      <c r="A173" s="63"/>
      <c r="B173" s="63" t="s">
        <v>319</v>
      </c>
      <c r="C173" s="63"/>
      <c r="F173" s="226">
        <f>+F171+F172</f>
        <v>12724</v>
      </c>
      <c r="G173" s="226">
        <f>+G171+G172</f>
        <v>13211</v>
      </c>
      <c r="I173" s="64" t="s">
        <v>92</v>
      </c>
    </row>
    <row r="174" spans="1:5" ht="13.5" thickTop="1">
      <c r="A174" s="63"/>
      <c r="D174" s="227"/>
      <c r="E174" s="227"/>
    </row>
    <row r="175" spans="1:5" ht="12.75">
      <c r="A175" s="63"/>
      <c r="B175" s="65" t="s">
        <v>72</v>
      </c>
      <c r="C175" s="65"/>
      <c r="D175" s="227"/>
      <c r="E175" s="227"/>
    </row>
    <row r="176" spans="1:7" ht="12.75">
      <c r="A176" s="63"/>
      <c r="B176" s="63" t="s">
        <v>97</v>
      </c>
      <c r="C176" s="63"/>
      <c r="F176" s="224">
        <v>16</v>
      </c>
      <c r="G176" s="224">
        <v>-904</v>
      </c>
    </row>
    <row r="177" spans="1:7" ht="12.75">
      <c r="A177" s="63"/>
      <c r="B177" s="63" t="s">
        <v>69</v>
      </c>
      <c r="C177" s="63"/>
      <c r="F177" s="224">
        <v>-14</v>
      </c>
      <c r="G177" s="224">
        <v>-53</v>
      </c>
    </row>
    <row r="178" spans="1:7" ht="12.75">
      <c r="A178" s="63"/>
      <c r="B178" s="63" t="s">
        <v>70</v>
      </c>
      <c r="C178" s="63"/>
      <c r="F178" s="225">
        <v>-124</v>
      </c>
      <c r="G178" s="225">
        <v>-82</v>
      </c>
    </row>
    <row r="179" spans="1:7" ht="12.75">
      <c r="A179" s="63"/>
      <c r="B179" s="63"/>
      <c r="C179" s="63"/>
      <c r="F179" s="224">
        <f>SUM(F176:F178)</f>
        <v>-122</v>
      </c>
      <c r="G179" s="224">
        <f>SUM(G176:G178)</f>
        <v>-1039</v>
      </c>
    </row>
    <row r="180" spans="1:7" ht="12.75">
      <c r="A180" s="63"/>
      <c r="B180" s="63" t="s">
        <v>31</v>
      </c>
      <c r="C180" s="63"/>
      <c r="F180" s="225">
        <v>0</v>
      </c>
      <c r="G180" s="225">
        <v>0</v>
      </c>
    </row>
    <row r="181" spans="1:7" ht="13.5" thickBot="1">
      <c r="A181" s="63"/>
      <c r="B181" s="63" t="s">
        <v>124</v>
      </c>
      <c r="C181" s="63"/>
      <c r="F181" s="226">
        <f>+F180+F179</f>
        <v>-122</v>
      </c>
      <c r="G181" s="226">
        <f>+G180+G179</f>
        <v>-1039</v>
      </c>
    </row>
    <row r="182" ht="13.5" thickTop="1"/>
    <row r="183" spans="2:3" ht="12.75">
      <c r="B183" s="255" t="s">
        <v>250</v>
      </c>
      <c r="C183" s="255"/>
    </row>
    <row r="184" spans="2:7" ht="14.25">
      <c r="B184" s="250"/>
      <c r="C184" s="250"/>
      <c r="D184" s="400" t="s">
        <v>2</v>
      </c>
      <c r="E184" s="400"/>
      <c r="F184" s="400" t="s">
        <v>251</v>
      </c>
      <c r="G184" s="400"/>
    </row>
    <row r="185" spans="2:7" ht="14.25">
      <c r="B185" s="250"/>
      <c r="C185" s="250"/>
      <c r="D185" s="399" t="s">
        <v>316</v>
      </c>
      <c r="E185" s="399"/>
      <c r="F185" s="399" t="s">
        <v>316</v>
      </c>
      <c r="G185" s="399"/>
    </row>
    <row r="186" spans="2:7" ht="14.25">
      <c r="B186" s="250"/>
      <c r="C186" s="250"/>
      <c r="D186" s="344" t="str">
        <f>F165</f>
        <v>31-3-2012</v>
      </c>
      <c r="E186" s="344" t="str">
        <f>G165</f>
        <v>31-3-2011</v>
      </c>
      <c r="F186" s="344" t="str">
        <f>D186</f>
        <v>31-3-2012</v>
      </c>
      <c r="G186" s="345" t="str">
        <f>E186</f>
        <v>31-3-2011</v>
      </c>
    </row>
    <row r="187" spans="2:7" ht="14.25">
      <c r="B187" s="250"/>
      <c r="C187" s="250"/>
      <c r="D187" s="346" t="s">
        <v>252</v>
      </c>
      <c r="E187" s="347" t="s">
        <v>252</v>
      </c>
      <c r="F187" s="346" t="s">
        <v>252</v>
      </c>
      <c r="G187" s="347" t="s">
        <v>252</v>
      </c>
    </row>
    <row r="188" spans="2:7" ht="7.5" customHeight="1">
      <c r="B188" s="250"/>
      <c r="C188" s="250"/>
      <c r="D188" s="251"/>
      <c r="E188" s="252"/>
      <c r="F188" s="251"/>
      <c r="G188" s="252"/>
    </row>
    <row r="189" spans="2:8" ht="12.75">
      <c r="B189" s="348" t="s">
        <v>253</v>
      </c>
      <c r="C189" s="348"/>
      <c r="D189" s="228">
        <v>4564</v>
      </c>
      <c r="E189" s="228">
        <v>3838</v>
      </c>
      <c r="F189" s="228">
        <v>4564</v>
      </c>
      <c r="G189" s="228">
        <v>11750</v>
      </c>
      <c r="H189" s="243"/>
    </row>
    <row r="190" spans="2:8" ht="12.75">
      <c r="B190" s="348" t="s">
        <v>254</v>
      </c>
      <c r="C190" s="348"/>
      <c r="D190" s="228">
        <v>9954</v>
      </c>
      <c r="E190" s="228">
        <v>9373</v>
      </c>
      <c r="F190" s="228">
        <v>9954</v>
      </c>
      <c r="G190" s="228">
        <v>8608</v>
      </c>
      <c r="H190" s="243"/>
    </row>
    <row r="191" spans="2:8" ht="15" thickBot="1">
      <c r="B191" s="250"/>
      <c r="C191" s="250"/>
      <c r="D191" s="226">
        <f>+D190+D189</f>
        <v>14518</v>
      </c>
      <c r="E191" s="226">
        <f>+E190+E189</f>
        <v>13211</v>
      </c>
      <c r="F191" s="226">
        <f>+F190+F189</f>
        <v>14518</v>
      </c>
      <c r="G191" s="226">
        <f>+G190+G189</f>
        <v>20358</v>
      </c>
      <c r="H191" s="235"/>
    </row>
    <row r="192" spans="2:7" ht="13.5" customHeight="1" thickTop="1">
      <c r="B192" s="250"/>
      <c r="C192" s="250"/>
      <c r="D192" s="251"/>
      <c r="E192" s="252"/>
      <c r="F192" s="251"/>
      <c r="G192" s="252"/>
    </row>
    <row r="193" spans="1:7" ht="15">
      <c r="A193" s="323" t="s">
        <v>483</v>
      </c>
      <c r="B193" s="65" t="s">
        <v>75</v>
      </c>
      <c r="C193" s="65"/>
      <c r="D193" s="214"/>
      <c r="E193" s="215"/>
      <c r="F193" s="214"/>
      <c r="G193" s="349"/>
    </row>
    <row r="194" spans="2:7" ht="7.5" customHeight="1">
      <c r="B194" s="250"/>
      <c r="C194" s="250"/>
      <c r="D194" s="251"/>
      <c r="E194" s="252"/>
      <c r="F194" s="251"/>
      <c r="G194" s="252"/>
    </row>
    <row r="195" s="63" customFormat="1" ht="12.75">
      <c r="B195" s="63" t="s">
        <v>484</v>
      </c>
    </row>
    <row r="196" s="63" customFormat="1" ht="12.75">
      <c r="B196" s="63" t="s">
        <v>485</v>
      </c>
    </row>
    <row r="197" s="63" customFormat="1" ht="12.75"/>
    <row r="198" spans="1:3" ht="12.75">
      <c r="A198" s="63"/>
      <c r="B198" s="63"/>
      <c r="C198" s="63"/>
    </row>
    <row r="199" spans="1:3" ht="12.75">
      <c r="A199" s="63"/>
      <c r="B199" s="63"/>
      <c r="C199" s="63"/>
    </row>
    <row r="200" spans="1:3" ht="12.75">
      <c r="A200" s="63"/>
      <c r="B200" s="63"/>
      <c r="C200" s="63"/>
    </row>
    <row r="201" spans="1:3" ht="12.75">
      <c r="A201" s="63"/>
      <c r="B201" s="63"/>
      <c r="C201" s="63"/>
    </row>
    <row r="202" spans="1:7" ht="12.75">
      <c r="A202" s="63"/>
      <c r="B202" s="63"/>
      <c r="C202" s="63"/>
      <c r="G202" s="106" t="s">
        <v>513</v>
      </c>
    </row>
    <row r="203" spans="1:3" ht="12.75">
      <c r="A203" s="63"/>
      <c r="B203" s="63"/>
      <c r="C203" s="63"/>
    </row>
    <row r="204" spans="1:3" ht="12.75">
      <c r="A204" s="323" t="s">
        <v>486</v>
      </c>
      <c r="B204" s="65" t="s">
        <v>487</v>
      </c>
      <c r="C204" s="65"/>
    </row>
    <row r="205" spans="2:7" ht="7.5" customHeight="1">
      <c r="B205" s="250"/>
      <c r="C205" s="250"/>
      <c r="D205" s="251"/>
      <c r="E205" s="252"/>
      <c r="F205" s="251"/>
      <c r="G205" s="252"/>
    </row>
    <row r="206" spans="1:3" ht="12.75">
      <c r="A206" s="63"/>
      <c r="B206" s="63" t="s">
        <v>258</v>
      </c>
      <c r="C206" s="63"/>
    </row>
    <row r="207" spans="1:3" ht="12.75">
      <c r="A207" s="63"/>
      <c r="B207" s="63" t="s">
        <v>257</v>
      </c>
      <c r="C207" s="63"/>
    </row>
    <row r="209" spans="1:3" ht="12.75">
      <c r="A209" s="323" t="s">
        <v>488</v>
      </c>
      <c r="B209" s="216" t="s">
        <v>259</v>
      </c>
      <c r="C209" s="216"/>
    </row>
    <row r="210" spans="2:7" ht="7.5" customHeight="1">
      <c r="B210" s="250"/>
      <c r="C210" s="250"/>
      <c r="D210" s="251"/>
      <c r="E210" s="252"/>
      <c r="F210" s="251"/>
      <c r="G210" s="252"/>
    </row>
    <row r="211" spans="2:3" ht="12.75">
      <c r="B211" s="63" t="s">
        <v>260</v>
      </c>
      <c r="C211" s="63"/>
    </row>
    <row r="213" spans="1:4" ht="12.75">
      <c r="A213" s="323" t="s">
        <v>489</v>
      </c>
      <c r="B213" s="65" t="s">
        <v>79</v>
      </c>
      <c r="C213" s="65"/>
      <c r="D213" s="93"/>
    </row>
    <row r="214" spans="2:7" ht="7.5" customHeight="1">
      <c r="B214" s="250"/>
      <c r="C214" s="250"/>
      <c r="D214" s="251"/>
      <c r="E214" s="252"/>
      <c r="F214" s="251"/>
      <c r="G214" s="252"/>
    </row>
    <row r="215" spans="1:3" ht="12.75">
      <c r="A215" s="63"/>
      <c r="B215" s="63" t="s">
        <v>262</v>
      </c>
      <c r="C215" s="63"/>
    </row>
    <row r="216" spans="1:3" ht="12.75">
      <c r="A216" s="63"/>
      <c r="B216" s="78"/>
      <c r="C216" s="78"/>
    </row>
    <row r="217" spans="1:3" ht="12.75">
      <c r="A217" s="323" t="s">
        <v>490</v>
      </c>
      <c r="B217" s="65" t="s">
        <v>81</v>
      </c>
      <c r="C217" s="65"/>
    </row>
    <row r="218" spans="2:7" ht="7.5" customHeight="1">
      <c r="B218" s="250"/>
      <c r="C218" s="250"/>
      <c r="D218" s="251"/>
      <c r="E218" s="252"/>
      <c r="F218" s="251"/>
      <c r="G218" s="252"/>
    </row>
    <row r="219" spans="1:6" ht="12.75">
      <c r="A219" s="63"/>
      <c r="B219" s="63" t="s">
        <v>491</v>
      </c>
      <c r="C219" s="63"/>
      <c r="D219" s="66"/>
      <c r="E219" s="66"/>
      <c r="F219" s="66"/>
    </row>
    <row r="220" spans="1:6" ht="12.75">
      <c r="A220" s="63"/>
      <c r="B220" s="63"/>
      <c r="C220" s="63"/>
      <c r="D220" s="66"/>
      <c r="E220" s="66"/>
      <c r="F220" s="66"/>
    </row>
    <row r="221" spans="1:3" ht="12.75">
      <c r="A221" s="63"/>
      <c r="B221" s="63" t="s">
        <v>1</v>
      </c>
      <c r="C221" s="63"/>
    </row>
    <row r="222" spans="1:5" s="325" customFormat="1" ht="15">
      <c r="A222" s="132" t="s">
        <v>492</v>
      </c>
      <c r="B222" s="132"/>
      <c r="C222" s="132"/>
      <c r="D222" s="324"/>
      <c r="E222" s="324"/>
    </row>
    <row r="223" spans="1:5" s="325" customFormat="1" ht="15">
      <c r="A223" s="132" t="s">
        <v>493</v>
      </c>
      <c r="D223" s="324"/>
      <c r="E223" s="324"/>
    </row>
    <row r="224" spans="1:4" ht="12.75">
      <c r="A224" s="63"/>
      <c r="B224" s="63"/>
      <c r="C224" s="63"/>
      <c r="D224" s="64" t="s">
        <v>1</v>
      </c>
    </row>
    <row r="225" spans="1:5" ht="12.75">
      <c r="A225" s="323" t="s">
        <v>391</v>
      </c>
      <c r="B225" s="65" t="s">
        <v>90</v>
      </c>
      <c r="C225" s="65"/>
      <c r="D225" s="80"/>
      <c r="E225" s="93"/>
    </row>
    <row r="226" spans="1:7" ht="12.75" customHeight="1">
      <c r="A226" s="81"/>
      <c r="B226" s="81"/>
      <c r="C226" s="81"/>
      <c r="D226" s="394" t="s">
        <v>206</v>
      </c>
      <c r="E226" s="394"/>
      <c r="F226" s="394" t="s">
        <v>207</v>
      </c>
      <c r="G226" s="394"/>
    </row>
    <row r="227" spans="1:7" ht="12.75" customHeight="1">
      <c r="A227" s="81"/>
      <c r="B227" s="81"/>
      <c r="C227" s="81"/>
      <c r="D227" s="395" t="s">
        <v>316</v>
      </c>
      <c r="E227" s="395"/>
      <c r="F227" s="395" t="s">
        <v>316</v>
      </c>
      <c r="G227" s="395"/>
    </row>
    <row r="228" spans="1:7" ht="12.75" customHeight="1">
      <c r="A228" s="81"/>
      <c r="B228" s="81"/>
      <c r="C228" s="81"/>
      <c r="D228" s="79" t="s">
        <v>494</v>
      </c>
      <c r="E228" s="79" t="s">
        <v>494</v>
      </c>
      <c r="F228" s="79" t="s">
        <v>494</v>
      </c>
      <c r="G228" s="79" t="s">
        <v>494</v>
      </c>
    </row>
    <row r="229" spans="1:7" s="83" customFormat="1" ht="12.75" customHeight="1">
      <c r="A229" s="247"/>
      <c r="B229" s="247"/>
      <c r="C229" s="247"/>
      <c r="D229" s="256" t="s">
        <v>373</v>
      </c>
      <c r="E229" s="256" t="s">
        <v>378</v>
      </c>
      <c r="F229" s="256" t="s">
        <v>373</v>
      </c>
      <c r="G229" s="256" t="s">
        <v>378</v>
      </c>
    </row>
    <row r="230" spans="1:7" ht="12.75" customHeight="1">
      <c r="A230" s="81"/>
      <c r="B230" s="81"/>
      <c r="C230" s="81"/>
      <c r="D230" s="76" t="s">
        <v>9</v>
      </c>
      <c r="E230" s="76" t="s">
        <v>9</v>
      </c>
      <c r="F230" s="76" t="s">
        <v>9</v>
      </c>
      <c r="G230" s="76" t="s">
        <v>9</v>
      </c>
    </row>
    <row r="231" spans="1:4" ht="12.75" customHeight="1">
      <c r="A231" s="81"/>
      <c r="B231" s="81"/>
      <c r="C231" s="81"/>
      <c r="D231" s="82"/>
    </row>
    <row r="232" spans="2:9" s="63" customFormat="1" ht="12.75" customHeight="1">
      <c r="B232" s="63" t="s">
        <v>2</v>
      </c>
      <c r="D232" s="227">
        <f>'p&amp;l'!D11</f>
        <v>12699</v>
      </c>
      <c r="E232" s="248">
        <f>'p&amp;l'!E11</f>
        <v>13211</v>
      </c>
      <c r="F232" s="227">
        <f>'p&amp;l'!G11</f>
        <v>12699</v>
      </c>
      <c r="G232" s="248">
        <f>'p&amp;l'!H11</f>
        <v>13211</v>
      </c>
      <c r="H232" s="350"/>
      <c r="I232" s="351"/>
    </row>
    <row r="233" spans="2:7" s="63" customFormat="1" ht="12.75" customHeight="1">
      <c r="B233" s="63" t="s">
        <v>124</v>
      </c>
      <c r="D233" s="227">
        <f>'p&amp;l'!D27</f>
        <v>-113</v>
      </c>
      <c r="E233" s="227">
        <f>'p&amp;l'!E27</f>
        <v>-1039</v>
      </c>
      <c r="F233" s="227">
        <f>'p&amp;l'!G27</f>
        <v>-113</v>
      </c>
      <c r="G233" s="227">
        <f>'p&amp;l'!H27</f>
        <v>-1039</v>
      </c>
    </row>
    <row r="234" spans="1:4" ht="12.75" customHeight="1">
      <c r="A234" s="81"/>
      <c r="B234" s="81"/>
      <c r="C234" s="81"/>
      <c r="D234" s="82"/>
    </row>
    <row r="235" spans="1:4" ht="12.75" customHeight="1">
      <c r="A235" s="81"/>
      <c r="B235" s="65" t="s">
        <v>495</v>
      </c>
      <c r="C235" s="81"/>
      <c r="D235" s="82"/>
    </row>
    <row r="236" spans="1:4" ht="12.75" customHeight="1">
      <c r="A236" s="81"/>
      <c r="B236" s="81"/>
      <c r="C236" s="81"/>
      <c r="D236" s="82"/>
    </row>
    <row r="237" spans="1:7" ht="12.75" customHeight="1">
      <c r="A237" s="81"/>
      <c r="B237" s="237" t="s">
        <v>388</v>
      </c>
      <c r="C237" s="237"/>
      <c r="D237" s="352"/>
      <c r="E237" s="352"/>
      <c r="F237" s="352"/>
      <c r="G237" s="352"/>
    </row>
    <row r="238" spans="1:7" ht="12.75" customHeight="1">
      <c r="A238" s="81"/>
      <c r="B238" s="237" t="s">
        <v>542</v>
      </c>
      <c r="C238" s="237"/>
      <c r="D238" s="353"/>
      <c r="E238" s="352"/>
      <c r="F238" s="352"/>
      <c r="G238" s="352"/>
    </row>
    <row r="239" spans="1:7" ht="12.75" customHeight="1">
      <c r="A239" s="81"/>
      <c r="B239" s="237" t="s">
        <v>543</v>
      </c>
      <c r="C239" s="237"/>
      <c r="D239" s="353"/>
      <c r="E239" s="352"/>
      <c r="F239" s="352"/>
      <c r="G239" s="352"/>
    </row>
    <row r="240" spans="1:7" ht="12.75" customHeight="1">
      <c r="A240" s="81"/>
      <c r="B240" s="237" t="s">
        <v>544</v>
      </c>
      <c r="C240" s="237"/>
      <c r="D240" s="353"/>
      <c r="E240" s="352"/>
      <c r="F240" s="352"/>
      <c r="G240" s="352"/>
    </row>
    <row r="241" ht="12.75" customHeight="1">
      <c r="A241" s="81"/>
    </row>
    <row r="242" spans="1:7" ht="12.75" customHeight="1">
      <c r="A242" s="81"/>
      <c r="B242" s="354" t="s">
        <v>532</v>
      </c>
      <c r="C242" s="354"/>
      <c r="D242" s="355"/>
      <c r="E242" s="354"/>
      <c r="F242" s="354"/>
      <c r="G242" s="354"/>
    </row>
    <row r="243" spans="1:7" ht="12.75" customHeight="1">
      <c r="A243" s="81"/>
      <c r="B243" s="237" t="s">
        <v>533</v>
      </c>
      <c r="C243" s="237"/>
      <c r="D243" s="353"/>
      <c r="E243" s="352"/>
      <c r="F243" s="352"/>
      <c r="G243" s="352"/>
    </row>
    <row r="244" spans="1:7" ht="12.75" customHeight="1">
      <c r="A244" s="81"/>
      <c r="B244" s="237"/>
      <c r="C244" s="237"/>
      <c r="D244" s="353"/>
      <c r="E244" s="352"/>
      <c r="F244" s="352"/>
      <c r="G244" s="352"/>
    </row>
    <row r="245" spans="1:15" ht="12.75">
      <c r="A245" s="323" t="s">
        <v>396</v>
      </c>
      <c r="B245" s="65" t="s">
        <v>496</v>
      </c>
      <c r="C245" s="63"/>
      <c r="H245" s="65"/>
      <c r="N245" s="260"/>
      <c r="O245" s="260"/>
    </row>
    <row r="246" spans="1:4" ht="9.75" customHeight="1">
      <c r="A246" s="81"/>
      <c r="B246" s="81"/>
      <c r="C246" s="81"/>
      <c r="D246" s="82"/>
    </row>
    <row r="247" spans="1:7" ht="12.75" customHeight="1">
      <c r="A247" s="81"/>
      <c r="B247" s="81"/>
      <c r="C247" s="81"/>
      <c r="D247" s="82"/>
      <c r="F247" s="394" t="s">
        <v>497</v>
      </c>
      <c r="G247" s="394"/>
    </row>
    <row r="248" spans="1:7" ht="12.75" customHeight="1">
      <c r="A248" s="81"/>
      <c r="B248" s="81"/>
      <c r="C248" s="81"/>
      <c r="D248" s="82"/>
      <c r="F248" s="79" t="s">
        <v>494</v>
      </c>
      <c r="G248" s="79" t="s">
        <v>494</v>
      </c>
    </row>
    <row r="249" spans="1:7" ht="12.75" customHeight="1">
      <c r="A249" s="81"/>
      <c r="B249" s="81"/>
      <c r="C249" s="81"/>
      <c r="D249" s="82"/>
      <c r="F249" s="256" t="s">
        <v>373</v>
      </c>
      <c r="G249" s="256" t="s">
        <v>323</v>
      </c>
    </row>
    <row r="250" spans="1:7" ht="12.75" customHeight="1">
      <c r="A250" s="81"/>
      <c r="B250" s="81"/>
      <c r="C250" s="81"/>
      <c r="D250" s="82"/>
      <c r="F250" s="76" t="s">
        <v>9</v>
      </c>
      <c r="G250" s="76" t="s">
        <v>9</v>
      </c>
    </row>
    <row r="251" spans="1:7" ht="12.75" customHeight="1">
      <c r="A251" s="81"/>
      <c r="B251" s="81"/>
      <c r="C251" s="81"/>
      <c r="D251" s="82"/>
      <c r="F251" s="326"/>
      <c r="G251" s="326"/>
    </row>
    <row r="252" spans="1:7" ht="12.75" customHeight="1">
      <c r="A252" s="81"/>
      <c r="B252" s="63" t="s">
        <v>2</v>
      </c>
      <c r="C252" s="81"/>
      <c r="D252" s="82"/>
      <c r="F252" s="227">
        <f>'p&amp;l'!D11</f>
        <v>12699</v>
      </c>
      <c r="G252" s="248">
        <v>10101</v>
      </c>
    </row>
    <row r="253" spans="1:7" ht="12.75" customHeight="1">
      <c r="A253" s="81"/>
      <c r="B253" s="63" t="s">
        <v>124</v>
      </c>
      <c r="C253" s="81"/>
      <c r="D253" s="82"/>
      <c r="F253" s="227">
        <f>'p&amp;l'!D27</f>
        <v>-113</v>
      </c>
      <c r="G253" s="227">
        <v>-2375</v>
      </c>
    </row>
    <row r="254" spans="1:4" ht="12.75" customHeight="1">
      <c r="A254" s="81"/>
      <c r="B254" s="81"/>
      <c r="C254" s="81"/>
      <c r="D254" s="82"/>
    </row>
    <row r="255" spans="1:11" ht="12.75">
      <c r="A255" s="63"/>
      <c r="B255" s="63" t="s">
        <v>389</v>
      </c>
      <c r="C255" s="63"/>
      <c r="F255" s="83"/>
      <c r="G255" s="83"/>
      <c r="H255" s="356"/>
      <c r="I255" s="356"/>
      <c r="K255" s="357"/>
    </row>
    <row r="256" spans="1:11" ht="12.75">
      <c r="A256" s="63"/>
      <c r="B256" s="63" t="s">
        <v>545</v>
      </c>
      <c r="C256" s="63"/>
      <c r="F256" s="83"/>
      <c r="G256" s="83"/>
      <c r="H256" s="356"/>
      <c r="I256" s="356"/>
      <c r="K256" s="358"/>
    </row>
    <row r="257" spans="1:9" ht="12.75">
      <c r="A257" s="63"/>
      <c r="B257" s="63" t="s">
        <v>546</v>
      </c>
      <c r="C257" s="63"/>
      <c r="F257" s="83"/>
      <c r="G257" s="83"/>
      <c r="H257" s="356"/>
      <c r="I257" s="356"/>
    </row>
    <row r="258" spans="1:9" ht="12.75">
      <c r="A258" s="63"/>
      <c r="B258" s="63"/>
      <c r="C258" s="63"/>
      <c r="F258" s="83"/>
      <c r="G258" s="83"/>
      <c r="H258" s="356"/>
      <c r="I258" s="356"/>
    </row>
    <row r="259" spans="1:9" ht="12.75">
      <c r="A259" s="63"/>
      <c r="B259" s="63" t="s">
        <v>534</v>
      </c>
      <c r="C259" s="63"/>
      <c r="F259" s="83"/>
      <c r="G259" s="83"/>
      <c r="H259" s="356"/>
      <c r="I259" s="356"/>
    </row>
    <row r="260" spans="1:9" ht="12.75">
      <c r="A260" s="63"/>
      <c r="B260" s="63" t="s">
        <v>535</v>
      </c>
      <c r="C260" s="63"/>
      <c r="F260" s="83"/>
      <c r="G260" s="83"/>
      <c r="H260" s="356"/>
      <c r="I260" s="356"/>
    </row>
    <row r="261" spans="1:9" ht="12.75">
      <c r="A261" s="63"/>
      <c r="B261" s="63"/>
      <c r="C261" s="63"/>
      <c r="F261" s="83"/>
      <c r="G261" s="83"/>
      <c r="H261" s="260"/>
      <c r="I261" s="260"/>
    </row>
    <row r="262" spans="1:9" ht="12.75">
      <c r="A262" s="323" t="s">
        <v>469</v>
      </c>
      <c r="B262" s="65" t="s">
        <v>102</v>
      </c>
      <c r="C262" s="65"/>
      <c r="E262" s="64" t="s">
        <v>1</v>
      </c>
      <c r="F262" s="83"/>
      <c r="H262" s="356"/>
      <c r="I262" s="356"/>
    </row>
    <row r="263" spans="1:4" ht="9.75" customHeight="1">
      <c r="A263" s="81"/>
      <c r="B263" s="81"/>
      <c r="C263" s="81"/>
      <c r="D263" s="82"/>
    </row>
    <row r="264" spans="1:4" ht="12.75" customHeight="1">
      <c r="A264" s="81"/>
      <c r="B264" s="359" t="s">
        <v>549</v>
      </c>
      <c r="C264" s="81"/>
      <c r="D264" s="82"/>
    </row>
    <row r="265" spans="1:4" ht="12.75" customHeight="1">
      <c r="A265" s="81"/>
      <c r="B265" s="63" t="s">
        <v>550</v>
      </c>
      <c r="C265" s="81"/>
      <c r="D265" s="82"/>
    </row>
    <row r="266" spans="1:4" ht="12.75" customHeight="1">
      <c r="A266" s="81"/>
      <c r="B266" s="63" t="s">
        <v>536</v>
      </c>
      <c r="C266" s="81"/>
      <c r="D266" s="82"/>
    </row>
    <row r="267" spans="1:4" ht="12.75" customHeight="1">
      <c r="A267" s="81"/>
      <c r="B267" s="63"/>
      <c r="C267" s="81"/>
      <c r="D267" s="82"/>
    </row>
    <row r="268" spans="1:4" ht="12.75" customHeight="1">
      <c r="A268" s="81"/>
      <c r="B268" s="63" t="s">
        <v>547</v>
      </c>
      <c r="C268" s="81"/>
      <c r="D268" s="82"/>
    </row>
    <row r="269" spans="1:4" ht="12.75" customHeight="1">
      <c r="A269" s="81"/>
      <c r="B269" s="63" t="s">
        <v>548</v>
      </c>
      <c r="C269" s="81"/>
      <c r="D269" s="82"/>
    </row>
    <row r="270" spans="1:9" ht="10.5" customHeight="1">
      <c r="A270" s="63"/>
      <c r="B270" s="63"/>
      <c r="C270" s="63"/>
      <c r="H270" s="260"/>
      <c r="I270" s="260"/>
    </row>
    <row r="271" spans="1:9" ht="15" customHeight="1">
      <c r="A271" s="323" t="s">
        <v>470</v>
      </c>
      <c r="B271" s="65" t="s">
        <v>36</v>
      </c>
      <c r="C271" s="65"/>
      <c r="H271" s="260"/>
      <c r="I271" s="260"/>
    </row>
    <row r="272" spans="1:8" ht="9.75" customHeight="1">
      <c r="A272" s="81"/>
      <c r="B272" s="81"/>
      <c r="C272" s="81"/>
      <c r="D272" s="82"/>
      <c r="H272" s="64" t="s">
        <v>1</v>
      </c>
    </row>
    <row r="273" spans="1:3" ht="12.75">
      <c r="A273" s="63"/>
      <c r="B273" s="63" t="s">
        <v>99</v>
      </c>
      <c r="C273" s="63"/>
    </row>
    <row r="274" spans="1:3" ht="12.75" customHeight="1">
      <c r="A274" s="63"/>
      <c r="B274" s="63"/>
      <c r="C274" s="63"/>
    </row>
    <row r="275" spans="1:7" ht="12.75" customHeight="1">
      <c r="A275" s="63"/>
      <c r="B275" s="63"/>
      <c r="C275" s="63"/>
      <c r="G275" s="106" t="s">
        <v>512</v>
      </c>
    </row>
    <row r="276" spans="1:3" ht="12.75" customHeight="1">
      <c r="A276" s="63"/>
      <c r="B276" s="63"/>
      <c r="C276" s="63"/>
    </row>
    <row r="277" spans="1:3" ht="12.75" customHeight="1">
      <c r="A277" s="63"/>
      <c r="B277" s="63"/>
      <c r="C277" s="63"/>
    </row>
    <row r="278" spans="1:7" ht="12.75" customHeight="1">
      <c r="A278" s="63"/>
      <c r="B278" s="63"/>
      <c r="C278" s="63"/>
      <c r="G278" s="106"/>
    </row>
    <row r="279" spans="1:3" ht="12.75" customHeight="1">
      <c r="A279" s="323" t="s">
        <v>478</v>
      </c>
      <c r="B279" s="65" t="s">
        <v>330</v>
      </c>
      <c r="C279" s="63"/>
    </row>
    <row r="280" spans="1:7" ht="12.75" customHeight="1">
      <c r="A280" s="63"/>
      <c r="B280" s="63"/>
      <c r="C280" s="63"/>
      <c r="D280" s="394" t="s">
        <v>206</v>
      </c>
      <c r="E280" s="394"/>
      <c r="F280" s="394" t="s">
        <v>207</v>
      </c>
      <c r="G280" s="394"/>
    </row>
    <row r="281" spans="1:7" ht="12.75" customHeight="1">
      <c r="A281" s="63"/>
      <c r="B281" s="63"/>
      <c r="C281" s="63"/>
      <c r="D281" s="395" t="s">
        <v>316</v>
      </c>
      <c r="E281" s="395"/>
      <c r="F281" s="395" t="s">
        <v>316</v>
      </c>
      <c r="G281" s="395"/>
    </row>
    <row r="282" spans="1:7" ht="12.75" customHeight="1">
      <c r="A282" s="63"/>
      <c r="B282" s="63"/>
      <c r="C282" s="63"/>
      <c r="D282" s="79" t="s">
        <v>494</v>
      </c>
      <c r="E282" s="79" t="s">
        <v>494</v>
      </c>
      <c r="F282" s="79" t="s">
        <v>494</v>
      </c>
      <c r="G282" s="79" t="s">
        <v>494</v>
      </c>
    </row>
    <row r="283" spans="1:7" ht="12.75" customHeight="1">
      <c r="A283" s="63"/>
      <c r="B283" s="63"/>
      <c r="C283" s="63"/>
      <c r="D283" s="256" t="str">
        <f>D229</f>
        <v>31-3-2012</v>
      </c>
      <c r="E283" s="256" t="str">
        <f>E229</f>
        <v>31-3-2011</v>
      </c>
      <c r="F283" s="256" t="str">
        <f>F229</f>
        <v>31-3-2012</v>
      </c>
      <c r="G283" s="256" t="str">
        <f>G229</f>
        <v>31-3-2011</v>
      </c>
    </row>
    <row r="284" spans="1:7" ht="12.75" customHeight="1">
      <c r="A284" s="63"/>
      <c r="B284" s="63"/>
      <c r="C284" s="63"/>
      <c r="D284" s="76" t="s">
        <v>9</v>
      </c>
      <c r="E284" s="76" t="s">
        <v>9</v>
      </c>
      <c r="F284" s="76" t="s">
        <v>9</v>
      </c>
      <c r="G284" s="76" t="s">
        <v>9</v>
      </c>
    </row>
    <row r="285" spans="1:3" ht="12.75" customHeight="1">
      <c r="A285" s="63"/>
      <c r="B285" s="63"/>
      <c r="C285" s="63"/>
    </row>
    <row r="286" spans="1:7" ht="12.75" customHeight="1">
      <c r="A286" s="63"/>
      <c r="B286" s="63" t="s">
        <v>331</v>
      </c>
      <c r="C286" s="63"/>
      <c r="D286" s="249">
        <v>1007</v>
      </c>
      <c r="E286" s="249">
        <v>1266</v>
      </c>
      <c r="F286" s="249">
        <v>1007</v>
      </c>
      <c r="G286" s="249">
        <v>1266</v>
      </c>
    </row>
    <row r="287" spans="1:7" ht="12.75" customHeight="1">
      <c r="A287" s="63"/>
      <c r="B287" s="63" t="s">
        <v>332</v>
      </c>
      <c r="C287" s="63"/>
      <c r="D287" s="249">
        <v>0</v>
      </c>
      <c r="E287" s="249">
        <v>-89</v>
      </c>
      <c r="F287" s="249">
        <v>0</v>
      </c>
      <c r="G287" s="249">
        <v>-89</v>
      </c>
    </row>
    <row r="288" spans="1:7" ht="12.75" customHeight="1">
      <c r="A288" s="63"/>
      <c r="B288" s="63" t="s">
        <v>335</v>
      </c>
      <c r="C288" s="63"/>
      <c r="D288" s="249">
        <v>-23</v>
      </c>
      <c r="E288" s="249">
        <v>0</v>
      </c>
      <c r="F288" s="249">
        <v>-23</v>
      </c>
      <c r="G288" s="249">
        <v>0</v>
      </c>
    </row>
    <row r="289" spans="1:7" ht="12.75" customHeight="1">
      <c r="A289" s="63"/>
      <c r="B289" s="63" t="s">
        <v>333</v>
      </c>
      <c r="C289" s="63"/>
      <c r="D289" s="249">
        <v>0</v>
      </c>
      <c r="E289" s="249">
        <v>6</v>
      </c>
      <c r="F289" s="249">
        <v>0</v>
      </c>
      <c r="G289" s="249">
        <v>6</v>
      </c>
    </row>
    <row r="290" spans="1:7" ht="12.75" customHeight="1">
      <c r="A290" s="63"/>
      <c r="B290" s="63" t="s">
        <v>334</v>
      </c>
      <c r="C290" s="63"/>
      <c r="D290" s="249">
        <v>0</v>
      </c>
      <c r="E290" s="249">
        <v>50</v>
      </c>
      <c r="F290" s="249">
        <v>0</v>
      </c>
      <c r="G290" s="249">
        <v>50</v>
      </c>
    </row>
    <row r="291" spans="1:3" ht="12.75" customHeight="1">
      <c r="A291" s="63"/>
      <c r="B291" s="63"/>
      <c r="C291" s="63"/>
    </row>
    <row r="292" spans="1:3" ht="13.5" customHeight="1">
      <c r="A292" s="63"/>
      <c r="B292" s="63"/>
      <c r="C292" s="63"/>
    </row>
    <row r="293" spans="1:7" ht="13.5" customHeight="1">
      <c r="A293" s="323" t="s">
        <v>479</v>
      </c>
      <c r="B293" s="65" t="s">
        <v>95</v>
      </c>
      <c r="C293" s="65"/>
      <c r="D293" s="79" t="s">
        <v>1</v>
      </c>
      <c r="F293" s="66"/>
      <c r="G293" s="66"/>
    </row>
    <row r="294" spans="1:7" ht="13.5" customHeight="1">
      <c r="A294" s="63"/>
      <c r="B294" s="63"/>
      <c r="C294" s="63"/>
      <c r="D294" s="394" t="s">
        <v>206</v>
      </c>
      <c r="E294" s="394"/>
      <c r="F294" s="394" t="s">
        <v>207</v>
      </c>
      <c r="G294" s="394"/>
    </row>
    <row r="295" spans="1:8" ht="13.5" customHeight="1">
      <c r="A295" s="63"/>
      <c r="B295" s="63"/>
      <c r="C295" s="63"/>
      <c r="D295" s="395" t="s">
        <v>316</v>
      </c>
      <c r="E295" s="395"/>
      <c r="F295" s="395" t="s">
        <v>316</v>
      </c>
      <c r="G295" s="395"/>
      <c r="H295" s="64" t="s">
        <v>92</v>
      </c>
    </row>
    <row r="296" spans="1:7" ht="13.5" customHeight="1">
      <c r="A296" s="63"/>
      <c r="B296" s="63"/>
      <c r="C296" s="63"/>
      <c r="D296" s="79" t="s">
        <v>494</v>
      </c>
      <c r="E296" s="79" t="s">
        <v>494</v>
      </c>
      <c r="F296" s="79" t="s">
        <v>494</v>
      </c>
      <c r="G296" s="79" t="s">
        <v>494</v>
      </c>
    </row>
    <row r="297" spans="1:7" ht="13.5" customHeight="1">
      <c r="A297" s="63"/>
      <c r="B297" s="63"/>
      <c r="C297" s="63"/>
      <c r="D297" s="256" t="s">
        <v>373</v>
      </c>
      <c r="E297" s="256" t="s">
        <v>378</v>
      </c>
      <c r="F297" s="256" t="s">
        <v>373</v>
      </c>
      <c r="G297" s="256" t="s">
        <v>378</v>
      </c>
    </row>
    <row r="298" spans="1:7" ht="13.5" customHeight="1">
      <c r="A298" s="63"/>
      <c r="C298" s="63"/>
      <c r="D298" s="76" t="s">
        <v>9</v>
      </c>
      <c r="E298" s="76" t="s">
        <v>9</v>
      </c>
      <c r="F298" s="76" t="s">
        <v>9</v>
      </c>
      <c r="G298" s="76" t="s">
        <v>9</v>
      </c>
    </row>
    <row r="299" spans="1:7" ht="13.5" customHeight="1">
      <c r="A299" s="63"/>
      <c r="C299" s="63"/>
      <c r="D299" s="327"/>
      <c r="E299" s="83"/>
      <c r="F299" s="328"/>
      <c r="G299" s="66"/>
    </row>
    <row r="300" spans="1:7" ht="13.5" customHeight="1">
      <c r="A300" s="63"/>
      <c r="B300" s="63" t="s">
        <v>194</v>
      </c>
      <c r="C300" s="63"/>
      <c r="D300" s="249">
        <v>0</v>
      </c>
      <c r="E300" s="249">
        <v>0</v>
      </c>
      <c r="F300" s="249">
        <v>0</v>
      </c>
      <c r="G300" s="249">
        <v>0</v>
      </c>
    </row>
    <row r="301" spans="1:7" ht="13.5" customHeight="1">
      <c r="A301" s="63"/>
      <c r="B301" s="63" t="s">
        <v>195</v>
      </c>
      <c r="C301" s="63"/>
      <c r="D301" s="249">
        <v>0</v>
      </c>
      <c r="E301" s="249">
        <v>0</v>
      </c>
      <c r="F301" s="249">
        <v>0</v>
      </c>
      <c r="G301" s="249">
        <v>0</v>
      </c>
    </row>
    <row r="302" spans="1:7" ht="13.5" customHeight="1">
      <c r="A302" s="63"/>
      <c r="B302" s="63"/>
      <c r="C302" s="63"/>
      <c r="D302" s="327"/>
      <c r="E302" s="83"/>
      <c r="F302" s="328"/>
      <c r="G302" s="66"/>
    </row>
    <row r="303" spans="1:7" ht="13.5" customHeight="1">
      <c r="A303" s="63"/>
      <c r="B303" s="63" t="s">
        <v>1</v>
      </c>
      <c r="C303" s="63"/>
      <c r="F303" s="66"/>
      <c r="G303" s="66"/>
    </row>
    <row r="304" spans="1:7" ht="13.5" customHeight="1">
      <c r="A304" s="323" t="s">
        <v>480</v>
      </c>
      <c r="B304" s="65" t="s">
        <v>204</v>
      </c>
      <c r="C304" s="65"/>
      <c r="D304" s="66"/>
      <c r="E304" s="66"/>
      <c r="F304" s="66"/>
      <c r="G304" s="66"/>
    </row>
    <row r="305" spans="1:8" ht="13.5" customHeight="1">
      <c r="A305" s="81"/>
      <c r="B305" s="81"/>
      <c r="C305" s="81"/>
      <c r="D305" s="82"/>
      <c r="H305" s="64" t="s">
        <v>1</v>
      </c>
    </row>
    <row r="306" spans="1:7" ht="13.5" customHeight="1">
      <c r="A306" s="63"/>
      <c r="B306" s="63" t="s">
        <v>182</v>
      </c>
      <c r="C306" s="63"/>
      <c r="D306" s="66"/>
      <c r="E306" s="66"/>
      <c r="F306" s="66"/>
      <c r="G306" s="66"/>
    </row>
    <row r="307" spans="1:7" ht="13.5" customHeight="1">
      <c r="A307" s="63"/>
      <c r="B307" s="63"/>
      <c r="C307" s="63"/>
      <c r="D307" s="66"/>
      <c r="E307" s="66"/>
      <c r="F307" s="66"/>
      <c r="G307" s="66"/>
    </row>
    <row r="308" spans="1:7" ht="13.5" customHeight="1">
      <c r="A308" s="323" t="s">
        <v>481</v>
      </c>
      <c r="B308" s="65" t="s">
        <v>318</v>
      </c>
      <c r="C308" s="65"/>
      <c r="D308" s="93"/>
      <c r="E308" s="66"/>
      <c r="F308" s="66"/>
      <c r="G308" s="66"/>
    </row>
    <row r="309" spans="1:8" ht="13.5" customHeight="1">
      <c r="A309" s="81"/>
      <c r="B309" s="81"/>
      <c r="C309" s="81"/>
      <c r="D309" s="82"/>
      <c r="H309" s="64" t="s">
        <v>1</v>
      </c>
    </row>
    <row r="310" spans="1:7" ht="13.5" customHeight="1">
      <c r="A310" s="63"/>
      <c r="B310" s="63" t="s">
        <v>382</v>
      </c>
      <c r="C310" s="63"/>
      <c r="D310" s="360"/>
      <c r="F310" s="360"/>
      <c r="G310" s="66"/>
    </row>
    <row r="311" spans="1:7" ht="13.5" customHeight="1">
      <c r="A311" s="63"/>
      <c r="B311" s="63"/>
      <c r="C311" s="63"/>
      <c r="D311" s="395" t="s">
        <v>273</v>
      </c>
      <c r="E311" s="395"/>
      <c r="G311" s="79" t="s">
        <v>8</v>
      </c>
    </row>
    <row r="312" spans="1:7" ht="13.5" customHeight="1">
      <c r="A312" s="63"/>
      <c r="B312" s="63"/>
      <c r="C312" s="63"/>
      <c r="D312" s="79" t="s">
        <v>44</v>
      </c>
      <c r="E312" s="79" t="s">
        <v>46</v>
      </c>
      <c r="G312" s="79" t="s">
        <v>47</v>
      </c>
    </row>
    <row r="313" spans="1:8" ht="13.5" customHeight="1" thickBot="1">
      <c r="A313" s="63"/>
      <c r="B313" s="63"/>
      <c r="C313" s="63"/>
      <c r="D313" s="361" t="s">
        <v>9</v>
      </c>
      <c r="E313" s="361" t="s">
        <v>9</v>
      </c>
      <c r="G313" s="361" t="s">
        <v>9</v>
      </c>
      <c r="H313" s="75"/>
    </row>
    <row r="314" spans="1:7" ht="13.5" customHeight="1">
      <c r="A314" s="63"/>
      <c r="B314" s="65" t="s">
        <v>67</v>
      </c>
      <c r="C314" s="65"/>
      <c r="D314" s="63"/>
      <c r="E314" s="63"/>
      <c r="G314" s="63"/>
    </row>
    <row r="315" spans="1:7" ht="13.5" customHeight="1">
      <c r="A315" s="63"/>
      <c r="B315" s="63" t="s">
        <v>522</v>
      </c>
      <c r="C315" s="65"/>
      <c r="D315" s="227">
        <v>235</v>
      </c>
      <c r="E315" s="227">
        <v>0</v>
      </c>
      <c r="G315" s="227">
        <f>SUM(D315:E315)</f>
        <v>235</v>
      </c>
    </row>
    <row r="316" spans="1:7" ht="13.5" customHeight="1">
      <c r="A316" s="63"/>
      <c r="B316" s="63" t="s">
        <v>89</v>
      </c>
      <c r="C316" s="63"/>
      <c r="D316" s="227">
        <v>372</v>
      </c>
      <c r="E316" s="227">
        <v>13643</v>
      </c>
      <c r="F316" s="171"/>
      <c r="G316" s="227">
        <f>SUM(D316:E316)</f>
        <v>14015</v>
      </c>
    </row>
    <row r="317" spans="1:7" ht="13.5" customHeight="1">
      <c r="A317" s="63"/>
      <c r="B317" s="63" t="s">
        <v>523</v>
      </c>
      <c r="C317" s="63"/>
      <c r="D317" s="227">
        <v>0</v>
      </c>
      <c r="E317" s="227">
        <v>2515</v>
      </c>
      <c r="F317" s="171"/>
      <c r="G317" s="227">
        <f>SUM(D317:E317)</f>
        <v>2515</v>
      </c>
    </row>
    <row r="318" spans="1:7" ht="13.5" customHeight="1">
      <c r="A318" s="63"/>
      <c r="B318" s="63" t="s">
        <v>274</v>
      </c>
      <c r="C318" s="63"/>
      <c r="D318" s="227">
        <v>169</v>
      </c>
      <c r="E318" s="227">
        <v>0</v>
      </c>
      <c r="F318" s="171"/>
      <c r="G318" s="227">
        <f>SUM(D318:E318)</f>
        <v>169</v>
      </c>
    </row>
    <row r="319" spans="1:7" ht="13.5" customHeight="1">
      <c r="A319" s="63"/>
      <c r="B319" s="63" t="s">
        <v>196</v>
      </c>
      <c r="C319" s="63"/>
      <c r="D319" s="227">
        <v>1743</v>
      </c>
      <c r="E319" s="227">
        <v>0</v>
      </c>
      <c r="F319" s="171"/>
      <c r="G319" s="227">
        <f>SUM(D319:E319)</f>
        <v>1743</v>
      </c>
    </row>
    <row r="320" spans="1:11" ht="13.5" customHeight="1">
      <c r="A320" s="63"/>
      <c r="B320" s="65"/>
      <c r="C320" s="65"/>
      <c r="D320" s="229">
        <f>SUM(D315:D319)</f>
        <v>2519</v>
      </c>
      <c r="E320" s="229">
        <f>SUM(E315:E319)</f>
        <v>16158</v>
      </c>
      <c r="F320" s="171"/>
      <c r="G320" s="229">
        <f>SUM(G315:G319)</f>
        <v>18677</v>
      </c>
      <c r="H320" s="171"/>
      <c r="K320" s="171">
        <f>G320-'bs'!F42</f>
        <v>0</v>
      </c>
    </row>
    <row r="321" spans="1:7" ht="13.5" customHeight="1">
      <c r="A321" s="63"/>
      <c r="B321" s="63"/>
      <c r="C321" s="63"/>
      <c r="D321" s="227"/>
      <c r="E321" s="227"/>
      <c r="F321" s="171"/>
      <c r="G321" s="227"/>
    </row>
    <row r="322" spans="1:7" ht="13.5" customHeight="1">
      <c r="A322" s="63"/>
      <c r="B322" s="65" t="s">
        <v>49</v>
      </c>
      <c r="C322" s="65"/>
      <c r="D322" s="227"/>
      <c r="E322" s="227"/>
      <c r="F322" s="171"/>
      <c r="G322" s="227"/>
    </row>
    <row r="323" spans="1:7" ht="13.5" customHeight="1">
      <c r="A323" s="63"/>
      <c r="B323" s="63" t="s">
        <v>274</v>
      </c>
      <c r="C323" s="63"/>
      <c r="D323" s="227">
        <v>95</v>
      </c>
      <c r="E323" s="227">
        <v>27</v>
      </c>
      <c r="F323" s="171"/>
      <c r="G323" s="227">
        <f>SUM(D323:E323)</f>
        <v>122</v>
      </c>
    </row>
    <row r="324" spans="1:9" ht="13.5" customHeight="1">
      <c r="A324" s="63"/>
      <c r="B324" s="63" t="s">
        <v>196</v>
      </c>
      <c r="C324" s="63"/>
      <c r="D324" s="227">
        <v>6827</v>
      </c>
      <c r="E324" s="227">
        <v>779</v>
      </c>
      <c r="F324" s="171"/>
      <c r="G324" s="227">
        <f>SUM(D324:E324)</f>
        <v>7606</v>
      </c>
      <c r="I324" s="64" t="s">
        <v>1</v>
      </c>
    </row>
    <row r="325" spans="1:11" ht="13.5" customHeight="1">
      <c r="A325" s="63"/>
      <c r="B325" s="65"/>
      <c r="C325" s="65"/>
      <c r="D325" s="229">
        <f>+D324+D323</f>
        <v>6922</v>
      </c>
      <c r="E325" s="229">
        <f>+E324+E323</f>
        <v>806</v>
      </c>
      <c r="F325" s="171"/>
      <c r="G325" s="229">
        <f>+G324+G323</f>
        <v>7728</v>
      </c>
      <c r="H325" s="171"/>
      <c r="K325" s="171">
        <f>G325-'bs'!F36</f>
        <v>0</v>
      </c>
    </row>
    <row r="326" spans="1:7" ht="13.5" customHeight="1">
      <c r="A326" s="63"/>
      <c r="B326" s="63"/>
      <c r="C326" s="63"/>
      <c r="D326" s="227"/>
      <c r="E326" s="227"/>
      <c r="F326" s="171"/>
      <c r="G326" s="227"/>
    </row>
    <row r="327" spans="1:8" ht="13.5" customHeight="1" thickBot="1">
      <c r="A327" s="63"/>
      <c r="B327" s="65" t="s">
        <v>51</v>
      </c>
      <c r="C327" s="65"/>
      <c r="D327" s="230">
        <f>+D325+D320</f>
        <v>9441</v>
      </c>
      <c r="E327" s="230">
        <f>+E325+E320</f>
        <v>16964</v>
      </c>
      <c r="F327" s="171"/>
      <c r="G327" s="230">
        <f>+G325+G320</f>
        <v>26405</v>
      </c>
      <c r="H327" s="171"/>
    </row>
    <row r="328" ht="13.5" customHeight="1"/>
    <row r="329" ht="13.5" customHeight="1"/>
    <row r="330" spans="1:9" ht="13.5" customHeight="1">
      <c r="A330" s="323" t="s">
        <v>482</v>
      </c>
      <c r="B330" s="65" t="s">
        <v>55</v>
      </c>
      <c r="C330" s="65"/>
      <c r="D330" s="63"/>
      <c r="E330" s="63"/>
      <c r="F330" s="63"/>
      <c r="G330" s="63"/>
      <c r="I330" s="362"/>
    </row>
    <row r="331" spans="1:9" ht="13.5" customHeight="1">
      <c r="A331" s="63"/>
      <c r="B331" s="63"/>
      <c r="C331" s="63"/>
      <c r="D331" s="63"/>
      <c r="E331" s="63"/>
      <c r="F331" s="63"/>
      <c r="G331" s="63"/>
      <c r="I331" s="362"/>
    </row>
    <row r="332" spans="1:9" ht="13.5" customHeight="1">
      <c r="A332" s="63"/>
      <c r="B332" s="63" t="s">
        <v>56</v>
      </c>
      <c r="C332" s="63"/>
      <c r="D332" s="63"/>
      <c r="E332" s="63"/>
      <c r="F332" s="63"/>
      <c r="G332" s="63"/>
      <c r="I332" s="362"/>
    </row>
    <row r="333" spans="1:9" ht="13.5" customHeight="1">
      <c r="A333" s="63"/>
      <c r="B333" s="63"/>
      <c r="C333" s="63"/>
      <c r="D333" s="63"/>
      <c r="E333" s="63"/>
      <c r="F333" s="63"/>
      <c r="G333" s="63"/>
      <c r="I333" s="362"/>
    </row>
    <row r="334" spans="1:7" ht="13.5" customHeight="1">
      <c r="A334" s="323" t="s">
        <v>483</v>
      </c>
      <c r="B334" s="65" t="s">
        <v>85</v>
      </c>
      <c r="C334" s="65"/>
      <c r="D334" s="63"/>
      <c r="E334" s="63"/>
      <c r="F334" s="63"/>
      <c r="G334" s="63"/>
    </row>
    <row r="335" spans="1:7" ht="13.5" customHeight="1">
      <c r="A335" s="63"/>
      <c r="B335" s="63"/>
      <c r="C335" s="63"/>
      <c r="D335" s="63"/>
      <c r="E335" s="63"/>
      <c r="F335" s="63"/>
      <c r="G335" s="63"/>
    </row>
    <row r="336" spans="1:7" ht="13.5" customHeight="1">
      <c r="A336" s="63"/>
      <c r="B336" s="63" t="s">
        <v>279</v>
      </c>
      <c r="C336" s="63"/>
      <c r="D336" s="63"/>
      <c r="E336" s="63"/>
      <c r="F336" s="63"/>
      <c r="G336" s="63"/>
    </row>
    <row r="337" spans="1:7" ht="13.5" customHeight="1">
      <c r="A337" s="63"/>
      <c r="B337" s="63"/>
      <c r="C337" s="63"/>
      <c r="D337" s="63"/>
      <c r="E337" s="63"/>
      <c r="F337" s="63"/>
      <c r="G337" s="63"/>
    </row>
    <row r="338" spans="1:7" ht="13.5" customHeight="1">
      <c r="A338" s="63"/>
      <c r="B338" s="63"/>
      <c r="C338" s="63"/>
      <c r="D338" s="63"/>
      <c r="E338" s="63"/>
      <c r="F338" s="63"/>
      <c r="G338" s="63"/>
    </row>
    <row r="339" spans="1:7" ht="13.5" customHeight="1">
      <c r="A339" s="63"/>
      <c r="B339" s="63"/>
      <c r="C339" s="63"/>
      <c r="D339" s="63"/>
      <c r="E339" s="63"/>
      <c r="F339" s="63"/>
      <c r="G339" s="63"/>
    </row>
    <row r="340" spans="1:7" ht="13.5" customHeight="1">
      <c r="A340" s="63"/>
      <c r="B340" s="63"/>
      <c r="C340" s="63"/>
      <c r="D340" s="63"/>
      <c r="E340" s="63"/>
      <c r="F340" s="63"/>
      <c r="G340" s="63"/>
    </row>
    <row r="341" spans="1:7" ht="13.5" customHeight="1">
      <c r="A341" s="63"/>
      <c r="B341" s="63"/>
      <c r="C341" s="63"/>
      <c r="D341" s="63"/>
      <c r="E341" s="63"/>
      <c r="F341" s="63"/>
      <c r="G341" s="63"/>
    </row>
    <row r="342" spans="1:7" ht="13.5" customHeight="1">
      <c r="A342" s="63"/>
      <c r="B342" s="63"/>
      <c r="C342" s="63"/>
      <c r="D342" s="63"/>
      <c r="E342" s="63"/>
      <c r="F342" s="63"/>
      <c r="G342" s="63"/>
    </row>
    <row r="343" spans="1:7" ht="13.5" customHeight="1">
      <c r="A343" s="63"/>
      <c r="B343" s="63"/>
      <c r="C343" s="63"/>
      <c r="D343" s="63"/>
      <c r="E343" s="63"/>
      <c r="F343" s="63"/>
      <c r="G343" s="63"/>
    </row>
    <row r="344" spans="1:7" ht="13.5" customHeight="1">
      <c r="A344" s="63"/>
      <c r="B344" s="63"/>
      <c r="C344" s="63"/>
      <c r="D344" s="63"/>
      <c r="E344" s="63"/>
      <c r="F344" s="63"/>
      <c r="G344" s="63"/>
    </row>
    <row r="345" spans="1:7" ht="13.5" customHeight="1">
      <c r="A345" s="63"/>
      <c r="B345" s="63"/>
      <c r="C345" s="63"/>
      <c r="D345" s="63"/>
      <c r="E345" s="63"/>
      <c r="F345" s="63"/>
      <c r="G345" s="63"/>
    </row>
    <row r="346" spans="1:7" ht="13.5" customHeight="1">
      <c r="A346" s="63"/>
      <c r="B346" s="63"/>
      <c r="C346" s="63"/>
      <c r="D346" s="63"/>
      <c r="E346" s="63"/>
      <c r="F346" s="63"/>
      <c r="G346" s="106" t="s">
        <v>511</v>
      </c>
    </row>
    <row r="347" spans="1:7" ht="13.5" customHeight="1">
      <c r="A347" s="63"/>
      <c r="B347" s="63"/>
      <c r="C347" s="63"/>
      <c r="D347" s="63"/>
      <c r="E347" s="63"/>
      <c r="F347" s="63"/>
      <c r="G347" s="63"/>
    </row>
    <row r="348" spans="1:7" ht="13.5" customHeight="1">
      <c r="A348" s="323" t="s">
        <v>486</v>
      </c>
      <c r="B348" s="65" t="s">
        <v>280</v>
      </c>
      <c r="C348" s="65"/>
      <c r="D348" s="63"/>
      <c r="E348" s="63"/>
      <c r="F348" s="63"/>
      <c r="G348" s="63"/>
    </row>
    <row r="349" spans="1:7" ht="13.5" customHeight="1">
      <c r="A349" s="65"/>
      <c r="B349" s="65"/>
      <c r="C349" s="65"/>
      <c r="D349" s="63"/>
      <c r="E349" s="63"/>
      <c r="F349" s="63"/>
      <c r="G349" s="63"/>
    </row>
    <row r="350" spans="1:7" ht="13.5" customHeight="1">
      <c r="A350" s="65"/>
      <c r="B350" s="65" t="s">
        <v>201</v>
      </c>
      <c r="C350" s="65"/>
      <c r="D350" s="63"/>
      <c r="E350" s="63"/>
      <c r="F350" s="63"/>
      <c r="G350" s="63"/>
    </row>
    <row r="351" spans="1:7" ht="13.5" customHeight="1">
      <c r="A351" s="65"/>
      <c r="B351" s="65"/>
      <c r="C351" s="65"/>
      <c r="D351" s="63"/>
      <c r="E351" s="63"/>
      <c r="F351" s="63"/>
      <c r="G351" s="63"/>
    </row>
    <row r="352" spans="1:7" ht="13.5" customHeight="1">
      <c r="A352" s="65"/>
      <c r="B352" s="237" t="s">
        <v>498</v>
      </c>
      <c r="C352" s="237"/>
      <c r="D352" s="237"/>
      <c r="E352" s="237"/>
      <c r="F352" s="237"/>
      <c r="G352" s="237"/>
    </row>
    <row r="353" spans="1:7" ht="13.5" customHeight="1">
      <c r="A353" s="65"/>
      <c r="B353" s="78" t="s">
        <v>499</v>
      </c>
      <c r="C353" s="78"/>
      <c r="D353" s="78"/>
      <c r="E353" s="78"/>
      <c r="F353" s="78"/>
      <c r="G353" s="78"/>
    </row>
    <row r="354" spans="1:7" ht="13.5" customHeight="1">
      <c r="A354" s="65"/>
      <c r="B354" s="78"/>
      <c r="C354" s="78"/>
      <c r="D354" s="78"/>
      <c r="E354" s="78"/>
      <c r="F354" s="78"/>
      <c r="G354" s="78"/>
    </row>
    <row r="355" spans="1:7" ht="13.5" customHeight="1">
      <c r="A355" s="63"/>
      <c r="B355" s="63"/>
      <c r="C355" s="63"/>
      <c r="D355" s="394" t="s">
        <v>206</v>
      </c>
      <c r="E355" s="394"/>
      <c r="F355" s="394" t="s">
        <v>207</v>
      </c>
      <c r="G355" s="394"/>
    </row>
    <row r="356" spans="1:7" ht="13.5" customHeight="1">
      <c r="A356" s="63"/>
      <c r="D356" s="395" t="s">
        <v>316</v>
      </c>
      <c r="E356" s="395"/>
      <c r="F356" s="395" t="s">
        <v>322</v>
      </c>
      <c r="G356" s="395"/>
    </row>
    <row r="357" spans="1:7" ht="13.5" customHeight="1" thickBot="1">
      <c r="A357" s="63"/>
      <c r="B357" s="63"/>
      <c r="C357" s="63"/>
      <c r="D357" s="240" t="str">
        <f>D186</f>
        <v>31-3-2012</v>
      </c>
      <c r="E357" s="240" t="str">
        <f>E186</f>
        <v>31-3-2011</v>
      </c>
      <c r="F357" s="240" t="str">
        <f>F186</f>
        <v>31-3-2012</v>
      </c>
      <c r="G357" s="240" t="str">
        <f>G186</f>
        <v>31-3-2011</v>
      </c>
    </row>
    <row r="358" spans="1:7" ht="13.5" customHeight="1">
      <c r="A358" s="63"/>
      <c r="B358" s="63" t="s">
        <v>200</v>
      </c>
      <c r="C358" s="63"/>
      <c r="D358" s="63"/>
      <c r="E358" s="63"/>
      <c r="F358" s="63"/>
      <c r="G358" s="63"/>
    </row>
    <row r="359" spans="1:7" ht="13.5" customHeight="1" thickBot="1">
      <c r="A359" s="63"/>
      <c r="B359" s="63" t="s">
        <v>336</v>
      </c>
      <c r="C359" s="63"/>
      <c r="D359" s="220">
        <f>'p&amp;l'!D31</f>
        <v>-113</v>
      </c>
      <c r="E359" s="220">
        <f>'p&amp;l'!E31</f>
        <v>-1039</v>
      </c>
      <c r="F359" s="220">
        <f>'p&amp;l'!G31</f>
        <v>-113</v>
      </c>
      <c r="G359" s="220">
        <f>'p&amp;l'!H31</f>
        <v>-1039</v>
      </c>
    </row>
    <row r="360" spans="1:7" ht="13.5" customHeight="1" thickTop="1">
      <c r="A360" s="63"/>
      <c r="B360" s="63"/>
      <c r="C360" s="63"/>
      <c r="D360" s="218"/>
      <c r="E360" s="218"/>
      <c r="F360" s="218" t="s">
        <v>1</v>
      </c>
      <c r="G360" s="218"/>
    </row>
    <row r="361" spans="1:3" ht="13.5" customHeight="1">
      <c r="A361" s="63"/>
      <c r="B361" s="63" t="s">
        <v>84</v>
      </c>
      <c r="C361" s="63"/>
    </row>
    <row r="362" spans="1:7" ht="13.5" customHeight="1" thickBot="1">
      <c r="A362" s="63"/>
      <c r="B362" s="63" t="s">
        <v>337</v>
      </c>
      <c r="C362" s="63"/>
      <c r="D362" s="221">
        <v>94376</v>
      </c>
      <c r="E362" s="221">
        <v>92891</v>
      </c>
      <c r="F362" s="221">
        <v>94376</v>
      </c>
      <c r="G362" s="220">
        <v>92891</v>
      </c>
    </row>
    <row r="363" spans="1:7" ht="13.5" customHeight="1" thickTop="1">
      <c r="A363" s="63"/>
      <c r="B363" s="63" t="s">
        <v>1</v>
      </c>
      <c r="C363" s="63"/>
      <c r="D363" s="217" t="s">
        <v>1</v>
      </c>
      <c r="E363" s="217" t="s">
        <v>1</v>
      </c>
      <c r="F363" s="217" t="s">
        <v>1</v>
      </c>
      <c r="G363" s="217" t="s">
        <v>1</v>
      </c>
    </row>
    <row r="364" spans="1:7" ht="13.5" customHeight="1" thickBot="1">
      <c r="A364" s="63"/>
      <c r="B364" s="63" t="s">
        <v>201</v>
      </c>
      <c r="C364" s="63"/>
      <c r="D364" s="223">
        <f>+D359/D362*100</f>
        <v>-0.11973383063490718</v>
      </c>
      <c r="E364" s="223">
        <f>+E359/E362*100</f>
        <v>-1.1185152490553443</v>
      </c>
      <c r="F364" s="223">
        <f>+F359/F362*100</f>
        <v>-0.11973383063490718</v>
      </c>
      <c r="G364" s="223">
        <f>+G359/G362*100</f>
        <v>-1.1185152490553443</v>
      </c>
    </row>
    <row r="365" spans="1:7" ht="13.5" customHeight="1" thickTop="1">
      <c r="A365" s="63"/>
      <c r="B365" s="63"/>
      <c r="C365" s="63"/>
      <c r="D365" s="239"/>
      <c r="E365" s="239"/>
      <c r="F365" s="239"/>
      <c r="G365" s="239"/>
    </row>
    <row r="366" spans="1:3" ht="13.5" customHeight="1">
      <c r="A366" s="63"/>
      <c r="B366" s="65" t="s">
        <v>166</v>
      </c>
      <c r="C366" s="65"/>
    </row>
    <row r="367" spans="1:3" ht="13.5" customHeight="1">
      <c r="A367" s="63"/>
      <c r="B367" s="65"/>
      <c r="C367" s="65"/>
    </row>
    <row r="368" spans="1:7" ht="13.5" customHeight="1">
      <c r="A368" s="63"/>
      <c r="B368" s="396" t="s">
        <v>284</v>
      </c>
      <c r="C368" s="396"/>
      <c r="D368" s="396"/>
      <c r="E368" s="396"/>
      <c r="F368" s="396"/>
      <c r="G368" s="396"/>
    </row>
    <row r="369" spans="1:6" ht="13.5" customHeight="1">
      <c r="A369" s="63"/>
      <c r="D369" s="84"/>
      <c r="E369" s="84"/>
      <c r="F369" s="84"/>
    </row>
    <row r="370" spans="1:7" ht="13.5" customHeight="1">
      <c r="A370" s="63"/>
      <c r="B370" s="63"/>
      <c r="C370" s="63"/>
      <c r="D370" s="394" t="s">
        <v>206</v>
      </c>
      <c r="E370" s="394"/>
      <c r="F370" s="394" t="s">
        <v>207</v>
      </c>
      <c r="G370" s="394"/>
    </row>
    <row r="371" spans="1:7" ht="13.5" customHeight="1">
      <c r="A371" s="63"/>
      <c r="D371" s="395" t="str">
        <f>D356</f>
        <v>3 months ended</v>
      </c>
      <c r="E371" s="395"/>
      <c r="F371" s="395" t="str">
        <f>F356</f>
        <v>12 months ended</v>
      </c>
      <c r="G371" s="395"/>
    </row>
    <row r="372" spans="1:7" ht="13.5" customHeight="1" thickBot="1">
      <c r="A372" s="63"/>
      <c r="B372" s="63"/>
      <c r="C372" s="63"/>
      <c r="D372" s="240" t="str">
        <f>D357</f>
        <v>31-3-2012</v>
      </c>
      <c r="E372" s="240" t="str">
        <f>E357</f>
        <v>31-3-2011</v>
      </c>
      <c r="F372" s="240" t="str">
        <f>F357</f>
        <v>31-3-2012</v>
      </c>
      <c r="G372" s="240" t="str">
        <f>G357</f>
        <v>31-3-2011</v>
      </c>
    </row>
    <row r="373" spans="1:7" ht="13.5" customHeight="1">
      <c r="A373" s="63"/>
      <c r="B373" s="63"/>
      <c r="C373" s="63"/>
      <c r="D373" s="241" t="s">
        <v>94</v>
      </c>
      <c r="E373" s="241" t="s">
        <v>94</v>
      </c>
      <c r="F373" s="241" t="s">
        <v>94</v>
      </c>
      <c r="G373" s="241" t="s">
        <v>94</v>
      </c>
    </row>
    <row r="374" spans="1:7" ht="13.5" customHeight="1">
      <c r="A374" s="63"/>
      <c r="B374" s="63" t="s">
        <v>200</v>
      </c>
      <c r="C374" s="63"/>
      <c r="D374" s="63"/>
      <c r="E374" s="63"/>
      <c r="F374" s="63"/>
      <c r="G374" s="63"/>
    </row>
    <row r="375" spans="1:7" ht="13.5" thickBot="1">
      <c r="A375" s="63"/>
      <c r="B375" s="63" t="s">
        <v>283</v>
      </c>
      <c r="C375" s="63"/>
      <c r="D375" s="220">
        <f>'p&amp;l'!D31</f>
        <v>-113</v>
      </c>
      <c r="E375" s="220">
        <f>'p&amp;l'!E31</f>
        <v>-1039</v>
      </c>
      <c r="F375" s="220">
        <f>'p&amp;l'!G31</f>
        <v>-113</v>
      </c>
      <c r="G375" s="220">
        <f>'p&amp;l'!H31</f>
        <v>-1039</v>
      </c>
    </row>
    <row r="376" spans="1:7" ht="13.5" thickTop="1">
      <c r="A376" s="63"/>
      <c r="B376" s="63" t="s">
        <v>1</v>
      </c>
      <c r="C376" s="63"/>
      <c r="D376" s="218"/>
      <c r="E376" s="218"/>
      <c r="F376" s="218" t="s">
        <v>1</v>
      </c>
      <c r="G376" s="218"/>
    </row>
    <row r="377" spans="1:3" ht="12.75">
      <c r="A377" s="63"/>
      <c r="B377" s="63" t="s">
        <v>167</v>
      </c>
      <c r="C377" s="63"/>
    </row>
    <row r="378" spans="1:3" ht="12.75">
      <c r="A378" s="63"/>
      <c r="B378" s="63" t="s">
        <v>163</v>
      </c>
      <c r="C378" s="63"/>
    </row>
    <row r="379" spans="1:7" ht="13.5" thickBot="1">
      <c r="A379" s="63"/>
      <c r="B379" s="63" t="s">
        <v>162</v>
      </c>
      <c r="C379" s="63"/>
      <c r="D379" s="221">
        <v>94376</v>
      </c>
      <c r="E379" s="220">
        <v>92136</v>
      </c>
      <c r="F379" s="221">
        <v>94376</v>
      </c>
      <c r="G379" s="220">
        <v>92671</v>
      </c>
    </row>
    <row r="380" spans="1:7" ht="13.5" thickTop="1">
      <c r="A380" s="63"/>
      <c r="B380" s="63"/>
      <c r="C380" s="63"/>
      <c r="D380" s="217" t="s">
        <v>1</v>
      </c>
      <c r="E380" s="217" t="s">
        <v>1</v>
      </c>
      <c r="F380" s="217" t="s">
        <v>1</v>
      </c>
      <c r="G380" s="217" t="s">
        <v>1</v>
      </c>
    </row>
    <row r="381" spans="1:7" ht="13.5" thickBot="1">
      <c r="A381" s="63"/>
      <c r="B381" s="63" t="s">
        <v>166</v>
      </c>
      <c r="C381" s="63"/>
      <c r="D381" s="222" t="s">
        <v>164</v>
      </c>
      <c r="E381" s="222" t="s">
        <v>164</v>
      </c>
      <c r="F381" s="222" t="s">
        <v>164</v>
      </c>
      <c r="G381" s="223">
        <f>+G375/G379*100</f>
        <v>-1.121170592742066</v>
      </c>
    </row>
    <row r="382" spans="1:7" ht="13.5" thickTop="1">
      <c r="A382" s="63"/>
      <c r="B382" s="63"/>
      <c r="C382" s="63"/>
      <c r="D382" s="363"/>
      <c r="E382" s="364"/>
      <c r="F382" s="363"/>
      <c r="G382" s="364"/>
    </row>
    <row r="383" spans="1:6" ht="12.75">
      <c r="A383" s="63"/>
      <c r="B383" s="63" t="s">
        <v>165</v>
      </c>
      <c r="C383" s="63"/>
      <c r="D383" s="84"/>
      <c r="E383" s="84"/>
      <c r="F383" s="84"/>
    </row>
    <row r="384" ht="12.75">
      <c r="A384" s="63"/>
    </row>
    <row r="385" spans="4:7" ht="12.75">
      <c r="D385" s="63" t="s">
        <v>92</v>
      </c>
      <c r="E385" s="63"/>
      <c r="F385" s="63"/>
      <c r="G385" s="63"/>
    </row>
    <row r="386" spans="1:6" s="365" customFormat="1" ht="12.75">
      <c r="A386" s="323" t="s">
        <v>488</v>
      </c>
      <c r="B386" s="253" t="s">
        <v>371</v>
      </c>
      <c r="C386" s="253"/>
      <c r="D386" s="84"/>
      <c r="E386" s="84"/>
      <c r="F386" s="84"/>
    </row>
    <row r="387" spans="1:7" s="365" customFormat="1" ht="12.75">
      <c r="A387" s="65"/>
      <c r="B387" s="65"/>
      <c r="C387" s="65"/>
      <c r="D387" s="84"/>
      <c r="E387" s="84"/>
      <c r="F387" s="84"/>
      <c r="G387" s="84"/>
    </row>
    <row r="388" spans="1:7" s="365" customFormat="1" ht="12.75">
      <c r="A388" s="63"/>
      <c r="B388" s="63"/>
      <c r="C388" s="63"/>
      <c r="E388" s="79" t="s">
        <v>286</v>
      </c>
      <c r="G388" s="79" t="s">
        <v>286</v>
      </c>
    </row>
    <row r="389" spans="1:7" s="365" customFormat="1" ht="12.75">
      <c r="A389" s="63"/>
      <c r="B389" s="63"/>
      <c r="C389" s="63"/>
      <c r="E389" s="256" t="s">
        <v>373</v>
      </c>
      <c r="G389" s="366" t="s">
        <v>323</v>
      </c>
    </row>
    <row r="390" spans="1:7" s="365" customFormat="1" ht="12.75">
      <c r="A390" s="63"/>
      <c r="B390" s="63"/>
      <c r="C390" s="63"/>
      <c r="E390" s="241" t="s">
        <v>94</v>
      </c>
      <c r="G390" s="241" t="s">
        <v>94</v>
      </c>
    </row>
    <row r="391" spans="1:5" s="365" customFormat="1" ht="12.75">
      <c r="A391" s="63"/>
      <c r="B391" s="63"/>
      <c r="C391" s="63"/>
      <c r="E391" s="217"/>
    </row>
    <row r="392" spans="1:5" s="365" customFormat="1" ht="12.75">
      <c r="A392" s="63"/>
      <c r="C392" s="63"/>
      <c r="E392" s="217"/>
    </row>
    <row r="393" spans="1:5" s="365" customFormat="1" ht="12.75">
      <c r="A393" s="63"/>
      <c r="B393" s="63" t="s">
        <v>321</v>
      </c>
      <c r="C393" s="63"/>
      <c r="E393" s="217"/>
    </row>
    <row r="394" spans="1:7" s="365" customFormat="1" ht="12.75">
      <c r="A394" s="63"/>
      <c r="B394" s="322" t="s">
        <v>289</v>
      </c>
      <c r="C394" s="322"/>
      <c r="E394" s="218">
        <v>-16945</v>
      </c>
      <c r="G394" s="218">
        <v>-16758</v>
      </c>
    </row>
    <row r="395" spans="1:7" s="365" customFormat="1" ht="12.75">
      <c r="A395" s="63"/>
      <c r="B395" s="63" t="s">
        <v>290</v>
      </c>
      <c r="C395" s="63"/>
      <c r="E395" s="217">
        <v>0</v>
      </c>
      <c r="G395" s="217">
        <v>0</v>
      </c>
    </row>
    <row r="396" spans="1:7" s="365" customFormat="1" ht="6" customHeight="1">
      <c r="A396" s="63"/>
      <c r="B396" s="63"/>
      <c r="C396" s="63"/>
      <c r="E396" s="231"/>
      <c r="G396" s="231"/>
    </row>
    <row r="397" spans="1:7" s="365" customFormat="1" ht="12.75">
      <c r="A397" s="63"/>
      <c r="B397" s="63"/>
      <c r="C397" s="63"/>
      <c r="D397" s="84"/>
      <c r="E397" s="217">
        <f>SUM(E394:E395)</f>
        <v>-16945</v>
      </c>
      <c r="F397" s="84"/>
      <c r="G397" s="217">
        <f>SUM(G394:G395)</f>
        <v>-16758</v>
      </c>
    </row>
    <row r="398" spans="1:7" s="365" customFormat="1" ht="12.75">
      <c r="A398" s="63"/>
      <c r="B398" s="63" t="s">
        <v>291</v>
      </c>
      <c r="C398" s="63"/>
      <c r="D398" s="84"/>
      <c r="E398" s="217">
        <v>-11107</v>
      </c>
      <c r="F398" s="84"/>
      <c r="G398" s="236">
        <v>-11181</v>
      </c>
    </row>
    <row r="399" spans="1:7" s="365" customFormat="1" ht="6" customHeight="1">
      <c r="A399" s="63"/>
      <c r="B399" s="63"/>
      <c r="C399" s="63"/>
      <c r="D399" s="84"/>
      <c r="E399" s="231"/>
      <c r="F399" s="84"/>
      <c r="G399" s="84"/>
    </row>
    <row r="400" spans="1:8" s="365" customFormat="1" ht="13.5" thickBot="1">
      <c r="A400" s="63"/>
      <c r="B400" s="63" t="s">
        <v>320</v>
      </c>
      <c r="C400" s="63"/>
      <c r="D400" s="84"/>
      <c r="E400" s="220">
        <f>SUM(E397:E398)</f>
        <v>-28052</v>
      </c>
      <c r="F400" s="84"/>
      <c r="G400" s="220">
        <f>SUM(G397:G398)</f>
        <v>-27939</v>
      </c>
      <c r="H400" s="367"/>
    </row>
    <row r="401" spans="1:6" s="365" customFormat="1" ht="13.5" thickTop="1">
      <c r="A401" s="63"/>
      <c r="B401" s="63"/>
      <c r="C401" s="63"/>
      <c r="D401" s="84"/>
      <c r="E401" s="217"/>
      <c r="F401" s="84"/>
    </row>
    <row r="402" spans="1:7" s="365" customFormat="1" ht="12.75">
      <c r="A402" s="63"/>
      <c r="B402" s="63"/>
      <c r="C402" s="63"/>
      <c r="D402" s="84"/>
      <c r="E402" s="217"/>
      <c r="F402" s="84"/>
      <c r="G402" s="367"/>
    </row>
    <row r="403" spans="1:6" s="365" customFormat="1" ht="12.75">
      <c r="A403" s="63"/>
      <c r="B403" s="63" t="s">
        <v>524</v>
      </c>
      <c r="C403" s="63"/>
      <c r="D403" s="84"/>
      <c r="E403" s="217"/>
      <c r="F403" s="84"/>
    </row>
    <row r="404" spans="1:6" ht="15">
      <c r="A404" s="63"/>
      <c r="B404" s="219"/>
      <c r="C404" s="219"/>
      <c r="D404" s="84"/>
      <c r="E404" s="217"/>
      <c r="F404" s="84"/>
    </row>
    <row r="405" spans="1:6" ht="15">
      <c r="A405" s="63"/>
      <c r="B405" s="219"/>
      <c r="C405" s="219"/>
      <c r="D405" s="84"/>
      <c r="E405" s="217"/>
      <c r="F405" s="84"/>
    </row>
    <row r="406" spans="1:6" ht="15">
      <c r="A406" s="63"/>
      <c r="B406" s="219"/>
      <c r="C406" s="219"/>
      <c r="D406" s="84"/>
      <c r="E406" s="217"/>
      <c r="F406" s="84"/>
    </row>
    <row r="407" spans="1:6" ht="15">
      <c r="A407" s="63"/>
      <c r="B407" s="219"/>
      <c r="C407" s="219"/>
      <c r="D407" s="84"/>
      <c r="E407" s="217"/>
      <c r="F407" s="84"/>
    </row>
    <row r="408" spans="1:6" ht="15">
      <c r="A408" s="63"/>
      <c r="B408" s="219"/>
      <c r="C408" s="219"/>
      <c r="D408" s="84"/>
      <c r="E408" s="217"/>
      <c r="F408" s="84"/>
    </row>
    <row r="409" spans="1:6" ht="15">
      <c r="A409" s="63"/>
      <c r="B409" s="219"/>
      <c r="C409" s="219"/>
      <c r="D409" s="84"/>
      <c r="E409" s="217"/>
      <c r="F409" s="84"/>
    </row>
    <row r="410" spans="1:6" ht="15">
      <c r="A410" s="63"/>
      <c r="B410" s="219"/>
      <c r="C410" s="219"/>
      <c r="D410" s="84"/>
      <c r="E410" s="217"/>
      <c r="F410" s="84"/>
    </row>
    <row r="411" spans="1:6" ht="15">
      <c r="A411" s="63"/>
      <c r="B411" s="219"/>
      <c r="C411" s="219"/>
      <c r="D411" s="84"/>
      <c r="E411" s="217"/>
      <c r="F411" s="84"/>
    </row>
    <row r="412" spans="1:6" ht="15">
      <c r="A412" s="63"/>
      <c r="B412" s="219"/>
      <c r="C412" s="219"/>
      <c r="D412" s="84"/>
      <c r="E412" s="217"/>
      <c r="F412" s="84"/>
    </row>
    <row r="413" spans="1:6" ht="15">
      <c r="A413" s="63"/>
      <c r="B413" s="219"/>
      <c r="C413" s="219"/>
      <c r="D413" s="84"/>
      <c r="E413" s="217"/>
      <c r="F413" s="84"/>
    </row>
    <row r="414" spans="1:7" ht="15">
      <c r="A414" s="63"/>
      <c r="B414" s="219"/>
      <c r="C414" s="219"/>
      <c r="D414" s="84"/>
      <c r="E414" s="217"/>
      <c r="F414" s="84"/>
      <c r="G414" s="106" t="s">
        <v>510</v>
      </c>
    </row>
    <row r="415" spans="1:6" ht="15">
      <c r="A415" s="63"/>
      <c r="B415" s="219"/>
      <c r="C415" s="219"/>
      <c r="D415" s="84"/>
      <c r="E415" s="217"/>
      <c r="F415" s="84"/>
    </row>
    <row r="416" spans="1:6" ht="15">
      <c r="A416" s="63"/>
      <c r="B416" s="219"/>
      <c r="C416" s="219"/>
      <c r="D416" s="84"/>
      <c r="E416" s="217"/>
      <c r="F416" s="84"/>
    </row>
    <row r="417" spans="1:6" ht="15">
      <c r="A417" s="63"/>
      <c r="B417" s="219"/>
      <c r="C417" s="219"/>
      <c r="D417" s="84"/>
      <c r="E417" s="217"/>
      <c r="F417" s="84"/>
    </row>
    <row r="418" spans="1:6" ht="15">
      <c r="A418" s="63"/>
      <c r="B418" s="219"/>
      <c r="C418" s="219"/>
      <c r="D418" s="84"/>
      <c r="E418" s="217"/>
      <c r="F418" s="84"/>
    </row>
    <row r="419" spans="1:6" ht="15">
      <c r="A419" s="63"/>
      <c r="B419" s="219"/>
      <c r="C419" s="219"/>
      <c r="D419" s="84"/>
      <c r="E419" s="217"/>
      <c r="F419" s="84"/>
    </row>
    <row r="420" spans="1:6" ht="15">
      <c r="A420" s="63"/>
      <c r="B420" s="219"/>
      <c r="C420" s="219"/>
      <c r="D420" s="84"/>
      <c r="E420" s="217"/>
      <c r="F420" s="84"/>
    </row>
    <row r="421" spans="1:6" ht="15">
      <c r="A421" s="63"/>
      <c r="B421" s="219"/>
      <c r="C421" s="219"/>
      <c r="D421" s="84"/>
      <c r="E421" s="217"/>
      <c r="F421" s="84"/>
    </row>
    <row r="422" spans="1:6" ht="15">
      <c r="A422" s="63"/>
      <c r="B422" s="219"/>
      <c r="C422" s="219"/>
      <c r="D422" s="84"/>
      <c r="E422" s="217"/>
      <c r="F422" s="84"/>
    </row>
    <row r="423" spans="1:6" ht="15">
      <c r="A423" s="63"/>
      <c r="B423" s="219"/>
      <c r="C423" s="219"/>
      <c r="D423" s="84"/>
      <c r="E423" s="217"/>
      <c r="F423" s="84"/>
    </row>
    <row r="424" spans="1:6" ht="15">
      <c r="A424" s="63"/>
      <c r="B424" s="219"/>
      <c r="C424" s="219"/>
      <c r="D424" s="84"/>
      <c r="E424" s="217"/>
      <c r="F424" s="84"/>
    </row>
    <row r="425" spans="1:6" ht="15">
      <c r="A425" s="63"/>
      <c r="B425" s="219"/>
      <c r="C425" s="219"/>
      <c r="D425" s="84"/>
      <c r="E425" s="217"/>
      <c r="F425" s="84"/>
    </row>
    <row r="426" spans="1:6" ht="15">
      <c r="A426" s="63"/>
      <c r="B426" s="219"/>
      <c r="C426" s="219"/>
      <c r="D426" s="84"/>
      <c r="E426" s="217"/>
      <c r="F426" s="84"/>
    </row>
    <row r="427" spans="1:6" ht="15">
      <c r="A427" s="63"/>
      <c r="B427" s="219"/>
      <c r="C427" s="219"/>
      <c r="D427" s="84"/>
      <c r="E427" s="217"/>
      <c r="F427" s="84"/>
    </row>
    <row r="428" spans="1:6" ht="15">
      <c r="A428" s="63"/>
      <c r="B428" s="219"/>
      <c r="C428" s="219"/>
      <c r="D428" s="84"/>
      <c r="E428" s="217"/>
      <c r="F428" s="84"/>
    </row>
    <row r="429" spans="1:6" ht="15">
      <c r="A429" s="63"/>
      <c r="B429" s="219"/>
      <c r="C429" s="219"/>
      <c r="D429" s="84"/>
      <c r="E429" s="217"/>
      <c r="F429" s="84"/>
    </row>
    <row r="430" spans="1:6" ht="15">
      <c r="A430" s="63"/>
      <c r="B430" s="219"/>
      <c r="C430" s="219"/>
      <c r="D430" s="84"/>
      <c r="E430" s="217"/>
      <c r="F430" s="84"/>
    </row>
    <row r="431" spans="1:6" ht="15">
      <c r="A431" s="63"/>
      <c r="B431" s="219"/>
      <c r="C431" s="219"/>
      <c r="D431" s="84"/>
      <c r="E431" s="217"/>
      <c r="F431" s="84"/>
    </row>
    <row r="432" spans="1:6" ht="15">
      <c r="A432" s="63"/>
      <c r="B432" s="219"/>
      <c r="C432" s="219"/>
      <c r="D432" s="84"/>
      <c r="E432" s="217"/>
      <c r="F432" s="84"/>
    </row>
    <row r="433" spans="1:6" ht="15">
      <c r="A433" s="63"/>
      <c r="B433" s="219"/>
      <c r="C433" s="219"/>
      <c r="D433" s="84"/>
      <c r="E433" s="217"/>
      <c r="F433" s="84"/>
    </row>
    <row r="434" spans="1:6" ht="12.75">
      <c r="A434" s="63"/>
      <c r="D434" s="84"/>
      <c r="E434" s="84"/>
      <c r="F434" s="84"/>
    </row>
    <row r="435" spans="1:6" ht="15">
      <c r="A435" s="63"/>
      <c r="B435" s="219"/>
      <c r="C435" s="219"/>
      <c r="D435" s="84"/>
      <c r="E435" s="84"/>
      <c r="F435" s="84"/>
    </row>
    <row r="436" spans="1:6" ht="15">
      <c r="A436" s="63"/>
      <c r="B436" s="219"/>
      <c r="C436" s="219"/>
      <c r="D436" s="84"/>
      <c r="E436" s="84"/>
      <c r="F436" s="84"/>
    </row>
    <row r="437" spans="1:6" ht="15">
      <c r="A437" s="63"/>
      <c r="B437" s="219"/>
      <c r="C437" s="219"/>
      <c r="D437" s="84"/>
      <c r="E437" s="84"/>
      <c r="F437" s="84"/>
    </row>
    <row r="438" spans="1:6" ht="15">
      <c r="A438" s="63"/>
      <c r="B438" s="219"/>
      <c r="C438" s="219"/>
      <c r="D438" s="84"/>
      <c r="E438" s="84"/>
      <c r="F438" s="84"/>
    </row>
    <row r="439" spans="1:6" ht="15">
      <c r="A439" s="63"/>
      <c r="B439" s="219"/>
      <c r="C439" s="219"/>
      <c r="D439" s="84"/>
      <c r="E439" s="84"/>
      <c r="F439" s="84"/>
    </row>
    <row r="440" spans="1:6" ht="15">
      <c r="A440" s="63"/>
      <c r="B440" s="219"/>
      <c r="C440" s="219"/>
      <c r="D440" s="84"/>
      <c r="E440" s="84"/>
      <c r="F440" s="84"/>
    </row>
    <row r="441" spans="1:6" ht="15">
      <c r="A441" s="63"/>
      <c r="B441" s="219"/>
      <c r="C441" s="219"/>
      <c r="D441" s="84"/>
      <c r="E441" s="84"/>
      <c r="F441" s="84"/>
    </row>
    <row r="442" spans="1:6" ht="15">
      <c r="A442" s="63"/>
      <c r="B442" s="219"/>
      <c r="C442" s="219"/>
      <c r="D442" s="84"/>
      <c r="E442" s="84"/>
      <c r="F442" s="84"/>
    </row>
    <row r="443" spans="1:6" ht="15">
      <c r="A443" s="63"/>
      <c r="B443" s="219"/>
      <c r="C443" s="219"/>
      <c r="D443" s="84"/>
      <c r="E443" s="84"/>
      <c r="F443" s="84"/>
    </row>
    <row r="444" spans="1:6" ht="15">
      <c r="A444" s="63"/>
      <c r="B444" s="219"/>
      <c r="C444" s="219"/>
      <c r="D444" s="84"/>
      <c r="E444" s="84"/>
      <c r="F444" s="84"/>
    </row>
    <row r="445" spans="1:6" ht="15">
      <c r="A445" s="63"/>
      <c r="B445" s="219"/>
      <c r="C445" s="219"/>
      <c r="D445" s="84"/>
      <c r="E445" s="84"/>
      <c r="F445" s="84"/>
    </row>
    <row r="446" spans="1:6" ht="15">
      <c r="A446" s="63"/>
      <c r="B446" s="219"/>
      <c r="C446" s="219"/>
      <c r="D446" s="84"/>
      <c r="E446" s="84"/>
      <c r="F446" s="84"/>
    </row>
    <row r="447" spans="1:6" ht="15">
      <c r="A447" s="63"/>
      <c r="B447" s="219"/>
      <c r="C447" s="219"/>
      <c r="D447" s="84"/>
      <c r="E447" s="84"/>
      <c r="F447" s="84"/>
    </row>
    <row r="448" spans="1:6" ht="15">
      <c r="A448" s="63"/>
      <c r="B448" s="219"/>
      <c r="C448" s="219"/>
      <c r="D448" s="84"/>
      <c r="E448" s="84"/>
      <c r="F448" s="84"/>
    </row>
    <row r="449" spans="1:6" ht="15">
      <c r="A449" s="63"/>
      <c r="B449" s="219"/>
      <c r="C449" s="219"/>
      <c r="D449" s="84"/>
      <c r="E449" s="84"/>
      <c r="F449" s="84"/>
    </row>
    <row r="450" spans="1:6" ht="15">
      <c r="A450" s="63"/>
      <c r="B450" s="219"/>
      <c r="C450" s="219"/>
      <c r="D450" s="84"/>
      <c r="E450" s="84"/>
      <c r="F450" s="84"/>
    </row>
    <row r="454" spans="1:7" ht="12.75">
      <c r="A454" s="63"/>
      <c r="D454" s="368"/>
      <c r="E454" s="368"/>
      <c r="F454" s="84"/>
      <c r="G454" s="63"/>
    </row>
    <row r="455" spans="1:7" ht="12.75">
      <c r="A455" s="63"/>
      <c r="B455" s="84"/>
      <c r="C455" s="84"/>
      <c r="D455" s="84"/>
      <c r="E455" s="84"/>
      <c r="F455" s="84"/>
      <c r="G455" s="63"/>
    </row>
    <row r="456" spans="1:6" ht="12.75">
      <c r="A456" s="63" t="s">
        <v>1</v>
      </c>
      <c r="D456" s="368"/>
      <c r="E456" s="368"/>
      <c r="F456" s="84"/>
    </row>
    <row r="461" ht="12.75">
      <c r="K461" s="83"/>
    </row>
    <row r="462" ht="12.75">
      <c r="K462" s="83"/>
    </row>
    <row r="463" ht="12.75">
      <c r="K463" s="83"/>
    </row>
    <row r="464" ht="12.75">
      <c r="K464" s="83"/>
    </row>
    <row r="465" ht="12.75">
      <c r="K465" s="83"/>
    </row>
    <row r="466" ht="12.75">
      <c r="K466" s="83"/>
    </row>
    <row r="467" ht="12.75">
      <c r="K467" s="83"/>
    </row>
    <row r="468" ht="12.75">
      <c r="K468" s="83"/>
    </row>
    <row r="469" ht="12.75">
      <c r="K469" s="83"/>
    </row>
    <row r="470" ht="12.75">
      <c r="K470" s="83"/>
    </row>
    <row r="471" ht="12.75">
      <c r="K471" s="83"/>
    </row>
    <row r="472" ht="12.75">
      <c r="K472" s="83"/>
    </row>
    <row r="473" ht="12.75">
      <c r="K473" s="83"/>
    </row>
    <row r="474" ht="12.75">
      <c r="K474" s="83"/>
    </row>
    <row r="475" ht="12.75">
      <c r="K475" s="83"/>
    </row>
    <row r="476" ht="12.75">
      <c r="K476" s="83"/>
    </row>
    <row r="477" ht="12.75">
      <c r="K477" s="83"/>
    </row>
    <row r="478" ht="12.75">
      <c r="K478" s="83"/>
    </row>
    <row r="479" ht="12.75">
      <c r="K479" s="83"/>
    </row>
    <row r="480" ht="12.75">
      <c r="K480" s="83"/>
    </row>
    <row r="481" ht="12.75">
      <c r="K481" s="369"/>
    </row>
    <row r="482" ht="12.75">
      <c r="K482" s="369"/>
    </row>
    <row r="483" ht="12.75">
      <c r="K483" s="369"/>
    </row>
    <row r="484" ht="12.75">
      <c r="K484" s="369"/>
    </row>
    <row r="485" ht="12.75">
      <c r="K485" s="370"/>
    </row>
    <row r="486" ht="12.75">
      <c r="K486" s="370"/>
    </row>
    <row r="487" ht="12.75">
      <c r="K487" s="369"/>
    </row>
    <row r="488" ht="12.75">
      <c r="K488" s="369"/>
    </row>
    <row r="489" ht="12.75">
      <c r="K489" s="369"/>
    </row>
    <row r="490" ht="12.75">
      <c r="K490" s="369"/>
    </row>
    <row r="491" ht="12.75">
      <c r="K491" s="369"/>
    </row>
    <row r="492" ht="12.75">
      <c r="K492" s="369"/>
    </row>
    <row r="493" ht="12.75">
      <c r="K493" s="369"/>
    </row>
    <row r="494" ht="12.75">
      <c r="K494" s="369"/>
    </row>
    <row r="495" ht="12.75">
      <c r="K495" s="369"/>
    </row>
    <row r="496" ht="12.75">
      <c r="K496" s="369"/>
    </row>
    <row r="497" ht="12.75">
      <c r="K497" s="369"/>
    </row>
    <row r="498" ht="12.75">
      <c r="K498" s="369"/>
    </row>
    <row r="499" ht="12.75">
      <c r="K499" s="369"/>
    </row>
    <row r="500" ht="12.75">
      <c r="K500" s="369"/>
    </row>
    <row r="501" ht="12.75">
      <c r="K501" s="369"/>
    </row>
    <row r="502" ht="12.75">
      <c r="K502" s="369"/>
    </row>
    <row r="503" ht="12.75">
      <c r="K503" s="369"/>
    </row>
    <row r="504" ht="12.75">
      <c r="K504" s="369"/>
    </row>
    <row r="505" ht="12.75">
      <c r="K505" s="369"/>
    </row>
    <row r="506" ht="12.75">
      <c r="K506" s="369"/>
    </row>
    <row r="507" ht="12.75">
      <c r="K507" s="369"/>
    </row>
    <row r="508" ht="12.75">
      <c r="K508" s="369"/>
    </row>
    <row r="509" ht="12.75">
      <c r="K509" s="369"/>
    </row>
    <row r="510" ht="12.75">
      <c r="K510" s="369"/>
    </row>
    <row r="511" ht="12.75">
      <c r="K511" s="369"/>
    </row>
    <row r="512" ht="12.75">
      <c r="K512" s="369"/>
    </row>
    <row r="513" ht="12.75">
      <c r="K513" s="369"/>
    </row>
    <row r="514" ht="12.75">
      <c r="K514" s="369"/>
    </row>
    <row r="515" ht="12.75">
      <c r="K515" s="369"/>
    </row>
    <row r="516" ht="12.75">
      <c r="K516" s="369"/>
    </row>
    <row r="517" ht="12.75">
      <c r="K517" s="369"/>
    </row>
    <row r="518" ht="12.75">
      <c r="K518" s="369"/>
    </row>
    <row r="519" ht="12.75">
      <c r="K519" s="369"/>
    </row>
    <row r="520" ht="12.75">
      <c r="K520" s="369"/>
    </row>
    <row r="521" ht="12.75">
      <c r="K521" s="369"/>
    </row>
    <row r="522" ht="12.75">
      <c r="K522" s="369"/>
    </row>
    <row r="523" ht="12.75">
      <c r="K523" s="369"/>
    </row>
    <row r="524" ht="12.75">
      <c r="K524" s="369"/>
    </row>
    <row r="525" ht="12.75">
      <c r="K525" s="369"/>
    </row>
    <row r="526" ht="12.75">
      <c r="K526" s="369"/>
    </row>
    <row r="527" ht="12.75">
      <c r="K527" s="369"/>
    </row>
    <row r="528" ht="12.75">
      <c r="K528" s="369"/>
    </row>
    <row r="529" ht="12.75">
      <c r="K529" s="369"/>
    </row>
    <row r="530" ht="12.75">
      <c r="K530" s="369"/>
    </row>
    <row r="531" ht="12.75">
      <c r="K531" s="369"/>
    </row>
    <row r="532" ht="12.75">
      <c r="K532" s="369"/>
    </row>
    <row r="533" ht="12.75">
      <c r="K533" s="369"/>
    </row>
    <row r="534" ht="12.75">
      <c r="K534" s="369"/>
    </row>
    <row r="535" ht="12.75">
      <c r="K535" s="369"/>
    </row>
    <row r="536" ht="12.75">
      <c r="K536" s="369"/>
    </row>
    <row r="537" ht="12.75">
      <c r="K537" s="369"/>
    </row>
    <row r="538" ht="12.75">
      <c r="K538" s="369"/>
    </row>
    <row r="539" ht="12.75">
      <c r="K539" s="369"/>
    </row>
    <row r="540" ht="12.75">
      <c r="K540" s="369"/>
    </row>
    <row r="541" ht="12.75">
      <c r="K541" s="369"/>
    </row>
    <row r="542" ht="12.75">
      <c r="K542" s="369"/>
    </row>
    <row r="543" ht="12.75">
      <c r="K543" s="83"/>
    </row>
    <row r="544" ht="12.75">
      <c r="K544" s="83"/>
    </row>
    <row r="551" spans="1:7" ht="12.75">
      <c r="A551" s="63"/>
      <c r="B551" s="84"/>
      <c r="C551" s="84"/>
      <c r="D551" s="371"/>
      <c r="E551" s="371"/>
      <c r="F551" s="84"/>
      <c r="G551" s="63"/>
    </row>
    <row r="560" spans="4:7" ht="12.75">
      <c r="D560" s="63"/>
      <c r="E560" s="63"/>
      <c r="F560" s="63"/>
      <c r="G560" s="372" t="s">
        <v>1</v>
      </c>
    </row>
    <row r="572" spans="4:6" ht="12.75">
      <c r="D572" s="63"/>
      <c r="E572" s="63"/>
      <c r="F572" s="63"/>
    </row>
    <row r="588" spans="2:7" ht="12.75">
      <c r="B588" s="63"/>
      <c r="C588" s="63"/>
      <c r="D588" s="63"/>
      <c r="E588" s="63"/>
      <c r="F588" s="63"/>
      <c r="G588" s="63"/>
    </row>
    <row r="614" spans="4:5" ht="12.75">
      <c r="D614" s="63"/>
      <c r="E614" s="63"/>
    </row>
    <row r="615" spans="4:7" ht="12.75">
      <c r="D615" s="63"/>
      <c r="E615" s="63"/>
      <c r="F615" s="63"/>
      <c r="G615" s="63" t="s">
        <v>1</v>
      </c>
    </row>
    <row r="616" spans="4:7" ht="12.75">
      <c r="D616" s="63"/>
      <c r="E616" s="63"/>
      <c r="F616" s="63"/>
      <c r="G616" s="63" t="s">
        <v>1</v>
      </c>
    </row>
    <row r="640" ht="14.25" customHeight="1"/>
    <row r="641" ht="14.25" customHeight="1"/>
    <row r="642" spans="12:17" ht="17.25" customHeight="1">
      <c r="L642" s="397"/>
      <c r="M642" s="374"/>
      <c r="N642" s="374"/>
      <c r="O642" s="398"/>
      <c r="P642" s="374"/>
      <c r="Q642" s="374"/>
    </row>
    <row r="643" spans="12:17" ht="15" customHeight="1">
      <c r="L643" s="397"/>
      <c r="M643" s="374"/>
      <c r="N643" s="374"/>
      <c r="O643" s="398"/>
      <c r="P643" s="374"/>
      <c r="Q643" s="374"/>
    </row>
    <row r="644" spans="12:17" ht="12.75" customHeight="1">
      <c r="L644" s="397"/>
      <c r="M644" s="374"/>
      <c r="N644" s="374"/>
      <c r="O644" s="398"/>
      <c r="P644" s="374"/>
      <c r="Q644" s="374"/>
    </row>
    <row r="645" spans="12:17" ht="17.25" customHeight="1">
      <c r="L645" s="397"/>
      <c r="M645" s="374"/>
      <c r="N645" s="374"/>
      <c r="O645" s="398"/>
      <c r="P645" s="374"/>
      <c r="Q645" s="374"/>
    </row>
    <row r="646" spans="12:17" ht="12" customHeight="1">
      <c r="L646" s="397"/>
      <c r="M646" s="374"/>
      <c r="N646" s="374"/>
      <c r="O646" s="398"/>
      <c r="P646" s="374"/>
      <c r="Q646" s="374"/>
    </row>
    <row r="647" spans="12:17" ht="13.5" customHeight="1">
      <c r="L647" s="397"/>
      <c r="M647" s="374"/>
      <c r="N647" s="374"/>
      <c r="O647" s="398"/>
      <c r="P647" s="374"/>
      <c r="Q647" s="374"/>
    </row>
    <row r="648" spans="12:17" ht="12.75" customHeight="1">
      <c r="L648" s="397"/>
      <c r="M648" s="374"/>
      <c r="N648" s="374"/>
      <c r="O648" s="398"/>
      <c r="P648" s="374"/>
      <c r="Q648" s="374"/>
    </row>
    <row r="649" spans="12:17" ht="17.25" customHeight="1">
      <c r="L649" s="397"/>
      <c r="M649" s="374"/>
      <c r="N649" s="374"/>
      <c r="O649" s="398"/>
      <c r="P649" s="374"/>
      <c r="Q649" s="374"/>
    </row>
    <row r="650" spans="12:17" ht="12.75" customHeight="1">
      <c r="L650" s="397"/>
      <c r="M650" s="374"/>
      <c r="N650" s="374"/>
      <c r="O650" s="398"/>
      <c r="P650" s="374"/>
      <c r="Q650" s="374"/>
    </row>
    <row r="651" spans="12:17" ht="15.75" customHeight="1">
      <c r="L651" s="397"/>
      <c r="M651" s="373"/>
      <c r="N651" s="373"/>
      <c r="O651" s="398"/>
      <c r="P651" s="373"/>
      <c r="Q651" s="374"/>
    </row>
    <row r="652" spans="12:17" ht="12.75" customHeight="1">
      <c r="L652" s="373"/>
      <c r="M652" s="373"/>
      <c r="N652" s="373"/>
      <c r="O652" s="374"/>
      <c r="P652" s="373"/>
      <c r="Q652" s="374"/>
    </row>
    <row r="653" spans="12:17" ht="16.5" customHeight="1">
      <c r="L653" s="375"/>
      <c r="M653" s="376"/>
      <c r="N653" s="376"/>
      <c r="O653" s="376"/>
      <c r="P653" s="376"/>
      <c r="Q653" s="377"/>
    </row>
    <row r="654" spans="12:17" ht="15" customHeight="1">
      <c r="L654" s="376"/>
      <c r="M654" s="376"/>
      <c r="N654" s="376"/>
      <c r="O654" s="376"/>
      <c r="P654" s="376"/>
      <c r="Q654" s="378"/>
    </row>
    <row r="655" spans="12:17" ht="19.5" customHeight="1">
      <c r="L655" s="375"/>
      <c r="M655" s="376"/>
      <c r="N655" s="376"/>
      <c r="O655" s="376"/>
      <c r="P655" s="376"/>
      <c r="Q655" s="377"/>
    </row>
    <row r="656" spans="12:17" ht="12" customHeight="1">
      <c r="L656" s="378"/>
      <c r="M656" s="378"/>
      <c r="N656" s="378"/>
      <c r="O656" s="378"/>
      <c r="P656" s="376"/>
      <c r="Q656" s="378"/>
    </row>
    <row r="657" spans="12:17" ht="16.5" customHeight="1">
      <c r="L657" s="376"/>
      <c r="M657" s="376"/>
      <c r="N657" s="376"/>
      <c r="O657" s="376"/>
      <c r="P657" s="376"/>
      <c r="Q657" s="378"/>
    </row>
    <row r="658" spans="12:17" ht="16.5" customHeight="1">
      <c r="L658" s="376"/>
      <c r="M658" s="376"/>
      <c r="N658" s="376"/>
      <c r="O658" s="376"/>
      <c r="P658" s="376"/>
      <c r="Q658" s="378"/>
    </row>
    <row r="659" spans="12:17" ht="13.5" customHeight="1">
      <c r="L659" s="376"/>
      <c r="M659" s="376"/>
      <c r="N659" s="376"/>
      <c r="O659" s="376"/>
      <c r="P659" s="376"/>
      <c r="Q659" s="378"/>
    </row>
    <row r="660" spans="12:17" ht="13.5" customHeight="1">
      <c r="L660" s="376"/>
      <c r="M660" s="376"/>
      <c r="N660" s="376"/>
      <c r="O660" s="376"/>
      <c r="P660" s="376"/>
      <c r="Q660" s="378"/>
    </row>
    <row r="661" spans="12:17" ht="13.5" customHeight="1">
      <c r="L661" s="376"/>
      <c r="M661" s="376"/>
      <c r="N661" s="376"/>
      <c r="O661" s="376"/>
      <c r="P661" s="376"/>
      <c r="Q661" s="378"/>
    </row>
    <row r="662" spans="12:17" ht="13.5" customHeight="1">
      <c r="L662" s="376"/>
      <c r="M662" s="376"/>
      <c r="N662" s="376"/>
      <c r="O662" s="376"/>
      <c r="P662" s="376"/>
      <c r="Q662" s="378"/>
    </row>
    <row r="663" spans="12:17" ht="14.25" customHeight="1">
      <c r="L663" s="376"/>
      <c r="M663" s="376"/>
      <c r="N663" s="376"/>
      <c r="O663" s="376"/>
      <c r="P663" s="376"/>
      <c r="Q663" s="378"/>
    </row>
    <row r="664" spans="12:17" ht="14.25" customHeight="1">
      <c r="L664" s="376"/>
      <c r="M664" s="376"/>
      <c r="N664" s="376"/>
      <c r="O664" s="376"/>
      <c r="P664" s="376"/>
      <c r="Q664" s="378"/>
    </row>
    <row r="665" spans="12:17" ht="13.5" customHeight="1">
      <c r="L665" s="376"/>
      <c r="M665" s="376"/>
      <c r="N665" s="376"/>
      <c r="O665" s="376"/>
      <c r="P665" s="376"/>
      <c r="Q665" s="376"/>
    </row>
    <row r="666" spans="12:17" ht="13.5" customHeight="1">
      <c r="L666" s="376"/>
      <c r="M666" s="376"/>
      <c r="N666" s="376"/>
      <c r="O666" s="376"/>
      <c r="P666" s="376"/>
      <c r="Q666" s="376"/>
    </row>
    <row r="667" spans="12:17" ht="13.5" customHeight="1">
      <c r="L667" s="376"/>
      <c r="M667" s="376"/>
      <c r="N667" s="376"/>
      <c r="O667" s="376"/>
      <c r="P667" s="376"/>
      <c r="Q667" s="376"/>
    </row>
    <row r="668" spans="12:17" ht="13.5" customHeight="1">
      <c r="L668" s="376"/>
      <c r="M668" s="376"/>
      <c r="N668" s="376"/>
      <c r="O668" s="376"/>
      <c r="P668" s="376"/>
      <c r="Q668" s="376"/>
    </row>
    <row r="669" spans="12:17" ht="13.5" customHeight="1">
      <c r="L669" s="376"/>
      <c r="M669" s="376"/>
      <c r="N669" s="376"/>
      <c r="O669" s="376"/>
      <c r="P669" s="376"/>
      <c r="Q669" s="376"/>
    </row>
    <row r="670" spans="12:17" ht="13.5" customHeight="1">
      <c r="L670" s="376"/>
      <c r="M670" s="376"/>
      <c r="N670" s="376"/>
      <c r="O670" s="376"/>
      <c r="P670" s="376"/>
      <c r="Q670" s="376"/>
    </row>
    <row r="671" spans="12:17" ht="13.5" customHeight="1">
      <c r="L671" s="376"/>
      <c r="M671" s="376"/>
      <c r="N671" s="376"/>
      <c r="O671" s="376"/>
      <c r="P671" s="376"/>
      <c r="Q671" s="376"/>
    </row>
    <row r="672" spans="12:17" ht="13.5" customHeight="1">
      <c r="L672" s="376"/>
      <c r="M672" s="376"/>
      <c r="N672" s="376"/>
      <c r="O672" s="376"/>
      <c r="P672" s="376"/>
      <c r="Q672" s="376"/>
    </row>
    <row r="673" spans="12:17" ht="15" customHeight="1">
      <c r="L673" s="376"/>
      <c r="M673" s="376"/>
      <c r="N673" s="376"/>
      <c r="O673" s="376"/>
      <c r="P673" s="376"/>
      <c r="Q673" s="376"/>
    </row>
    <row r="674" spans="12:17" ht="13.5" customHeight="1">
      <c r="L674" s="376"/>
      <c r="M674" s="376"/>
      <c r="N674" s="376"/>
      <c r="O674" s="376"/>
      <c r="P674" s="376"/>
      <c r="Q674" s="376"/>
    </row>
    <row r="675" spans="12:17" ht="13.5" customHeight="1">
      <c r="L675" s="376"/>
      <c r="M675" s="376"/>
      <c r="N675" s="376"/>
      <c r="O675" s="376"/>
      <c r="P675" s="376"/>
      <c r="Q675" s="376"/>
    </row>
    <row r="676" spans="12:17" ht="13.5" customHeight="1">
      <c r="L676" s="376"/>
      <c r="M676" s="376"/>
      <c r="N676" s="376"/>
      <c r="O676" s="376"/>
      <c r="P676" s="376"/>
      <c r="Q676" s="376"/>
    </row>
    <row r="677" spans="12:17" ht="13.5" customHeight="1">
      <c r="L677" s="376"/>
      <c r="M677" s="376"/>
      <c r="N677" s="376"/>
      <c r="O677" s="376"/>
      <c r="P677" s="376"/>
      <c r="Q677" s="376"/>
    </row>
    <row r="678" spans="12:17" ht="13.5" customHeight="1">
      <c r="L678" s="376"/>
      <c r="M678" s="376"/>
      <c r="N678" s="376"/>
      <c r="O678" s="376"/>
      <c r="P678" s="376"/>
      <c r="Q678" s="376"/>
    </row>
    <row r="679" spans="12:17" ht="13.5" customHeight="1">
      <c r="L679" s="376"/>
      <c r="M679" s="376"/>
      <c r="N679" s="376"/>
      <c r="O679" s="376"/>
      <c r="P679" s="376"/>
      <c r="Q679" s="376"/>
    </row>
    <row r="680" spans="12:17" ht="13.5" customHeight="1">
      <c r="L680" s="376"/>
      <c r="M680" s="376"/>
      <c r="N680" s="376"/>
      <c r="O680" s="376"/>
      <c r="P680" s="376"/>
      <c r="Q680" s="376"/>
    </row>
    <row r="681" spans="12:17" ht="14.25" customHeight="1">
      <c r="L681" s="376"/>
      <c r="M681" s="376"/>
      <c r="N681" s="376"/>
      <c r="O681" s="376"/>
      <c r="P681" s="376"/>
      <c r="Q681" s="376"/>
    </row>
    <row r="682" spans="12:17" ht="12.75" customHeight="1">
      <c r="L682" s="376"/>
      <c r="M682" s="376"/>
      <c r="N682" s="376"/>
      <c r="O682" s="376"/>
      <c r="P682" s="376"/>
      <c r="Q682" s="376"/>
    </row>
    <row r="683" spans="12:17" ht="14.25" customHeight="1">
      <c r="L683" s="376"/>
      <c r="M683" s="376"/>
      <c r="N683" s="376"/>
      <c r="O683" s="376"/>
      <c r="P683" s="376"/>
      <c r="Q683" s="378"/>
    </row>
    <row r="684" spans="12:17" ht="13.5" customHeight="1">
      <c r="L684" s="376"/>
      <c r="M684" s="376"/>
      <c r="N684" s="376"/>
      <c r="O684" s="376"/>
      <c r="P684" s="376"/>
      <c r="Q684" s="378"/>
    </row>
    <row r="685" spans="12:17" ht="12.75">
      <c r="L685" s="376"/>
      <c r="M685" s="376"/>
      <c r="N685" s="376"/>
      <c r="O685" s="376"/>
      <c r="P685" s="376"/>
      <c r="Q685" s="378"/>
    </row>
    <row r="686" spans="12:17" ht="12.75">
      <c r="L686" s="376"/>
      <c r="M686" s="376"/>
      <c r="N686" s="376"/>
      <c r="O686" s="376"/>
      <c r="P686" s="376"/>
      <c r="Q686" s="378"/>
    </row>
    <row r="687" spans="12:17" ht="12.75">
      <c r="L687" s="376"/>
      <c r="M687" s="376"/>
      <c r="N687" s="376"/>
      <c r="O687" s="376"/>
      <c r="P687" s="376"/>
      <c r="Q687" s="379"/>
    </row>
    <row r="688" spans="12:17" ht="12.75">
      <c r="L688" s="83"/>
      <c r="M688" s="83"/>
      <c r="N688" s="83"/>
      <c r="O688" s="83"/>
      <c r="P688" s="83"/>
      <c r="Q688" s="83"/>
    </row>
    <row r="689" spans="12:17" ht="12.75">
      <c r="L689" s="83"/>
      <c r="M689" s="83"/>
      <c r="N689" s="83"/>
      <c r="O689" s="83"/>
      <c r="P689" s="83"/>
      <c r="Q689" s="83"/>
    </row>
    <row r="696" spans="4:7" ht="12.75">
      <c r="D696" s="63"/>
      <c r="E696" s="63"/>
      <c r="F696" s="63"/>
      <c r="G696" s="63"/>
    </row>
    <row r="697" spans="4:7" ht="12.75">
      <c r="D697" s="63"/>
      <c r="E697" s="63"/>
      <c r="F697" s="63"/>
      <c r="G697" s="63"/>
    </row>
    <row r="729" spans="6:7" ht="12.75">
      <c r="F729" s="63"/>
      <c r="G729" s="63"/>
    </row>
    <row r="791" spans="6:7" ht="12.75">
      <c r="F791" s="63"/>
      <c r="G791" s="63"/>
    </row>
    <row r="792" spans="6:7" ht="12.75">
      <c r="F792" s="63"/>
      <c r="G792" s="63"/>
    </row>
    <row r="793" spans="6:7" ht="12.75">
      <c r="F793" s="63"/>
      <c r="G793" s="63"/>
    </row>
    <row r="800" spans="6:7" ht="12.75">
      <c r="F800" s="63"/>
      <c r="G800" s="63"/>
    </row>
    <row r="801" spans="6:7" ht="12.75">
      <c r="F801" s="63"/>
      <c r="G801" s="63"/>
    </row>
    <row r="802" spans="6:7" ht="12.75">
      <c r="F802" s="63"/>
      <c r="G802" s="63"/>
    </row>
    <row r="803" spans="6:7" ht="12.75">
      <c r="F803" s="63"/>
      <c r="G803" s="63"/>
    </row>
    <row r="804" spans="6:7" ht="12.75">
      <c r="F804" s="63"/>
      <c r="G804" s="63"/>
    </row>
    <row r="808" spans="6:7" ht="12.75">
      <c r="F808" s="63"/>
      <c r="G808" s="63"/>
    </row>
    <row r="809" spans="6:7" ht="12.75">
      <c r="F809" s="63"/>
      <c r="G809" s="63"/>
    </row>
    <row r="810" spans="6:7" ht="12.75">
      <c r="F810" s="63"/>
      <c r="G810" s="63"/>
    </row>
    <row r="813" spans="1:7" ht="12.75">
      <c r="A813" s="63"/>
      <c r="B813" s="63"/>
      <c r="C813" s="63"/>
      <c r="D813" s="63"/>
      <c r="E813" s="63"/>
      <c r="F813" s="63"/>
      <c r="G813" s="63"/>
    </row>
    <row r="814" spans="1:7" ht="12.75">
      <c r="A814" s="63"/>
      <c r="F814" s="63"/>
      <c r="G814" s="63"/>
    </row>
    <row r="815" spans="1:7" ht="12.75">
      <c r="A815" s="63"/>
      <c r="B815" s="63"/>
      <c r="C815" s="63"/>
      <c r="D815" s="63"/>
      <c r="E815" s="63"/>
      <c r="F815" s="63"/>
      <c r="G815" s="63"/>
    </row>
    <row r="816" spans="1:7" ht="12.75">
      <c r="A816" s="63"/>
      <c r="B816" s="63"/>
      <c r="C816" s="63"/>
      <c r="D816" s="63"/>
      <c r="E816" s="63"/>
      <c r="F816" s="63"/>
      <c r="G816" s="63"/>
    </row>
    <row r="817" spans="8:9" ht="12.75">
      <c r="H817" s="66"/>
      <c r="I817" s="66"/>
    </row>
    <row r="818" spans="8:9" ht="12.75">
      <c r="H818" s="66"/>
      <c r="I818" s="66"/>
    </row>
    <row r="819" spans="8:9" ht="12.75">
      <c r="H819" s="66"/>
      <c r="I819" s="66"/>
    </row>
    <row r="820" spans="8:9" ht="12.75">
      <c r="H820" s="66"/>
      <c r="I820" s="66"/>
    </row>
    <row r="821" spans="1:9" ht="12.75">
      <c r="A821" s="63"/>
      <c r="B821" s="63"/>
      <c r="C821" s="63"/>
      <c r="D821" s="63"/>
      <c r="E821" s="63"/>
      <c r="F821" s="63"/>
      <c r="G821" s="63"/>
      <c r="H821" s="66"/>
      <c r="I821" s="66"/>
    </row>
    <row r="822" spans="1:9" ht="12.75">
      <c r="A822" s="63"/>
      <c r="B822" s="63"/>
      <c r="C822" s="63"/>
      <c r="D822" s="63"/>
      <c r="E822" s="63"/>
      <c r="F822" s="63"/>
      <c r="G822" s="63"/>
      <c r="H822" s="66"/>
      <c r="I822" s="66"/>
    </row>
    <row r="823" spans="1:9" ht="12.75">
      <c r="A823" s="63"/>
      <c r="B823" s="63"/>
      <c r="C823" s="63"/>
      <c r="D823" s="63"/>
      <c r="E823" s="63"/>
      <c r="F823" s="63"/>
      <c r="G823" s="63"/>
      <c r="H823" s="66"/>
      <c r="I823" s="66"/>
    </row>
    <row r="824" spans="1:9" ht="12.75">
      <c r="A824" s="63"/>
      <c r="B824" s="63"/>
      <c r="C824" s="63"/>
      <c r="D824" s="63"/>
      <c r="E824" s="63"/>
      <c r="F824" s="63"/>
      <c r="G824" s="63"/>
      <c r="H824" s="66"/>
      <c r="I824" s="66"/>
    </row>
    <row r="825" spans="8:9" ht="12.75">
      <c r="H825" s="66"/>
      <c r="I825" s="66"/>
    </row>
    <row r="826" spans="8:9" ht="12.75">
      <c r="H826" s="66"/>
      <c r="I826" s="66"/>
    </row>
    <row r="827" spans="1:9" ht="12.75">
      <c r="A827" s="63"/>
      <c r="B827" s="63"/>
      <c r="C827" s="63"/>
      <c r="D827" s="63"/>
      <c r="E827" s="63"/>
      <c r="F827" s="63"/>
      <c r="G827" s="63"/>
      <c r="H827" s="66"/>
      <c r="I827" s="66"/>
    </row>
    <row r="828" spans="1:9" ht="12.75">
      <c r="A828" s="63"/>
      <c r="B828" s="63"/>
      <c r="C828" s="63"/>
      <c r="D828" s="63"/>
      <c r="E828" s="63"/>
      <c r="F828" s="63"/>
      <c r="G828" s="63"/>
      <c r="H828" s="66"/>
      <c r="I828" s="66"/>
    </row>
    <row r="829" spans="1:9" ht="12.75">
      <c r="A829" s="63"/>
      <c r="B829" s="63"/>
      <c r="C829" s="63"/>
      <c r="D829" s="63"/>
      <c r="E829" s="63"/>
      <c r="F829" s="63"/>
      <c r="G829" s="63"/>
      <c r="H829" s="66"/>
      <c r="I829" s="66"/>
    </row>
    <row r="830" spans="8:9" ht="12.75">
      <c r="H830" s="66"/>
      <c r="I830" s="66"/>
    </row>
    <row r="831" spans="8:9" ht="12.75">
      <c r="H831" s="66"/>
      <c r="I831" s="66"/>
    </row>
    <row r="832" spans="8:9" ht="12.75">
      <c r="H832" s="66"/>
      <c r="I832" s="66"/>
    </row>
    <row r="833" spans="8:9" ht="12.75">
      <c r="H833" s="66"/>
      <c r="I833" s="66"/>
    </row>
    <row r="834" spans="8:9" ht="12.75">
      <c r="H834" s="66"/>
      <c r="I834" s="66"/>
    </row>
    <row r="835" spans="8:9" ht="12.75">
      <c r="H835" s="66"/>
      <c r="I835" s="66"/>
    </row>
    <row r="836" spans="8:9" ht="12.75">
      <c r="H836" s="66"/>
      <c r="I836" s="66"/>
    </row>
    <row r="837" spans="8:9" ht="12.75">
      <c r="H837" s="66"/>
      <c r="I837" s="66"/>
    </row>
    <row r="838" spans="1:9" ht="12.75">
      <c r="A838" s="63"/>
      <c r="B838" s="63"/>
      <c r="C838" s="63"/>
      <c r="D838" s="63"/>
      <c r="E838" s="63"/>
      <c r="F838" s="63"/>
      <c r="G838" s="63"/>
      <c r="H838" s="66"/>
      <c r="I838" s="66"/>
    </row>
    <row r="839" spans="1:9" ht="12.75">
      <c r="A839" s="63"/>
      <c r="B839" s="63"/>
      <c r="C839" s="63"/>
      <c r="D839" s="63"/>
      <c r="E839" s="63"/>
      <c r="F839" s="63"/>
      <c r="G839" s="63"/>
      <c r="H839" s="66"/>
      <c r="I839" s="66"/>
    </row>
    <row r="840" spans="1:9" ht="12.75">
      <c r="A840" s="63"/>
      <c r="B840" s="63"/>
      <c r="C840" s="63"/>
      <c r="D840" s="63"/>
      <c r="E840" s="63"/>
      <c r="F840" s="63"/>
      <c r="G840" s="63"/>
      <c r="H840" s="66"/>
      <c r="I840" s="66"/>
    </row>
    <row r="841" spans="1:9" ht="12.75">
      <c r="A841" s="63"/>
      <c r="B841" s="63"/>
      <c r="C841" s="63"/>
      <c r="D841" s="63"/>
      <c r="E841" s="63"/>
      <c r="F841" s="63"/>
      <c r="G841" s="63"/>
      <c r="H841" s="66"/>
      <c r="I841" s="66"/>
    </row>
    <row r="842" spans="1:9" ht="12.75">
      <c r="A842" s="63"/>
      <c r="B842" s="63"/>
      <c r="C842" s="63"/>
      <c r="D842" s="63"/>
      <c r="E842" s="63"/>
      <c r="F842" s="63"/>
      <c r="G842" s="63"/>
      <c r="H842" s="66"/>
      <c r="I842" s="66"/>
    </row>
    <row r="843" spans="1:9" ht="12.75">
      <c r="A843" s="63"/>
      <c r="B843" s="63"/>
      <c r="C843" s="63"/>
      <c r="D843" s="63"/>
      <c r="E843" s="63"/>
      <c r="F843" s="63"/>
      <c r="G843" s="63"/>
      <c r="H843" s="66"/>
      <c r="I843" s="66"/>
    </row>
    <row r="844" spans="1:9" ht="12.75">
      <c r="A844" s="63"/>
      <c r="B844" s="63"/>
      <c r="C844" s="63"/>
      <c r="D844" s="63"/>
      <c r="E844" s="63"/>
      <c r="F844" s="63"/>
      <c r="G844" s="63"/>
      <c r="H844" s="66"/>
      <c r="I844" s="66"/>
    </row>
    <row r="845" spans="8:9" ht="12.75">
      <c r="H845" s="66"/>
      <c r="I845" s="66"/>
    </row>
    <row r="846" spans="8:9" ht="12.75">
      <c r="H846" s="66"/>
      <c r="I846" s="66"/>
    </row>
    <row r="847" spans="8:9" ht="12.75">
      <c r="H847" s="66"/>
      <c r="I847" s="66"/>
    </row>
    <row r="848" spans="8:9" ht="12.75">
      <c r="H848" s="66"/>
      <c r="I848" s="66"/>
    </row>
    <row r="849" spans="8:9" ht="12.75">
      <c r="H849" s="66"/>
      <c r="I849" s="66"/>
    </row>
    <row r="850" spans="8:9" ht="12.75">
      <c r="H850" s="66"/>
      <c r="I850" s="66"/>
    </row>
    <row r="851" spans="8:9" ht="12.75">
      <c r="H851" s="66"/>
      <c r="I851" s="66"/>
    </row>
    <row r="852" spans="8:9" ht="12.75">
      <c r="H852" s="66"/>
      <c r="I852" s="66"/>
    </row>
    <row r="853" spans="8:9" ht="12.75">
      <c r="H853" s="66"/>
      <c r="I853" s="66"/>
    </row>
    <row r="854" spans="8:9" ht="12.75">
      <c r="H854" s="66"/>
      <c r="I854" s="66"/>
    </row>
    <row r="855" spans="8:9" ht="12.75">
      <c r="H855" s="66"/>
      <c r="I855" s="66"/>
    </row>
    <row r="856" spans="8:9" ht="12.75">
      <c r="H856" s="66"/>
      <c r="I856" s="66"/>
    </row>
    <row r="857" spans="8:9" ht="12.75">
      <c r="H857" s="66"/>
      <c r="I857" s="66"/>
    </row>
    <row r="858" spans="8:9" ht="12.75">
      <c r="H858" s="66"/>
      <c r="I858" s="66"/>
    </row>
    <row r="859" spans="8:9" ht="12.75">
      <c r="H859" s="66"/>
      <c r="I859" s="66"/>
    </row>
    <row r="860" spans="8:9" ht="12.75">
      <c r="H860" s="66"/>
      <c r="I860" s="66"/>
    </row>
    <row r="861" spans="8:9" ht="12.75">
      <c r="H861" s="66"/>
      <c r="I861" s="66"/>
    </row>
    <row r="862" spans="8:9" ht="12.75">
      <c r="H862" s="66"/>
      <c r="I862" s="66"/>
    </row>
    <row r="863" spans="8:9" ht="12.75">
      <c r="H863" s="66"/>
      <c r="I863" s="66"/>
    </row>
    <row r="864" spans="8:9" ht="12.75">
      <c r="H864" s="66"/>
      <c r="I864" s="66"/>
    </row>
    <row r="865" spans="8:9" ht="12.75">
      <c r="H865" s="66"/>
      <c r="I865" s="66"/>
    </row>
    <row r="866" spans="8:9" ht="12.75">
      <c r="H866" s="63"/>
      <c r="I866" s="66"/>
    </row>
    <row r="867" spans="8:9" ht="12.75">
      <c r="H867" s="63"/>
      <c r="I867" s="66"/>
    </row>
    <row r="868" spans="8:9" ht="12.75">
      <c r="H868" s="63"/>
      <c r="I868" s="66"/>
    </row>
    <row r="869" spans="8:10" ht="12.75">
      <c r="H869" s="63"/>
      <c r="I869" s="66"/>
      <c r="J869" s="66"/>
    </row>
    <row r="870" spans="8:10" ht="12.75">
      <c r="H870" s="63"/>
      <c r="I870" s="66"/>
      <c r="J870" s="66"/>
    </row>
    <row r="871" spans="8:10" ht="12.75">
      <c r="H871" s="63"/>
      <c r="I871" s="66"/>
      <c r="J871" s="66"/>
    </row>
    <row r="872" spans="8:10" ht="12.75">
      <c r="H872" s="63"/>
      <c r="I872" s="66"/>
      <c r="J872" s="66"/>
    </row>
    <row r="873" spans="8:10" ht="12.75">
      <c r="H873" s="63"/>
      <c r="I873" s="66"/>
      <c r="J873" s="66"/>
    </row>
    <row r="874" spans="8:10" ht="12.75">
      <c r="H874" s="63"/>
      <c r="I874" s="66"/>
      <c r="J874" s="66"/>
    </row>
    <row r="875" spans="8:10" ht="12.75">
      <c r="H875" s="63"/>
      <c r="I875" s="66"/>
      <c r="J875" s="66"/>
    </row>
    <row r="876" spans="8:10" ht="12.75">
      <c r="H876" s="63"/>
      <c r="I876" s="66"/>
      <c r="J876" s="66"/>
    </row>
    <row r="877" spans="8:10" ht="12.75">
      <c r="H877" s="63"/>
      <c r="I877" s="66"/>
      <c r="J877" s="66"/>
    </row>
    <row r="878" spans="8:10" ht="12.75">
      <c r="H878" s="63"/>
      <c r="I878" s="66"/>
      <c r="J878" s="66"/>
    </row>
    <row r="879" spans="8:10" ht="12.75">
      <c r="H879" s="63"/>
      <c r="I879" s="66"/>
      <c r="J879" s="66"/>
    </row>
    <row r="880" spans="8:10" ht="12.75">
      <c r="H880" s="63"/>
      <c r="I880" s="66"/>
      <c r="J880" s="66"/>
    </row>
    <row r="881" spans="8:10" ht="12.75">
      <c r="H881" s="63"/>
      <c r="I881" s="66"/>
      <c r="J881" s="66"/>
    </row>
    <row r="882" spans="8:10" ht="12.75">
      <c r="H882" s="63"/>
      <c r="I882" s="66"/>
      <c r="J882" s="66"/>
    </row>
    <row r="883" spans="8:10" ht="12.75">
      <c r="H883" s="63"/>
      <c r="I883" s="66"/>
      <c r="J883" s="66"/>
    </row>
    <row r="884" ht="12.75">
      <c r="J884" s="66"/>
    </row>
    <row r="885" ht="12.75">
      <c r="J885" s="66"/>
    </row>
    <row r="886" ht="12.75">
      <c r="J886" s="66"/>
    </row>
    <row r="895" spans="8:9" ht="12.75">
      <c r="H895" s="63"/>
      <c r="I895" s="66"/>
    </row>
    <row r="896" spans="8:9" ht="12.75">
      <c r="H896" s="63"/>
      <c r="I896" s="66"/>
    </row>
    <row r="897" spans="8:9" ht="12.75">
      <c r="H897" s="63"/>
      <c r="I897" s="66"/>
    </row>
    <row r="898" spans="8:10" ht="12.75">
      <c r="H898" s="63"/>
      <c r="I898" s="66"/>
      <c r="J898" s="66"/>
    </row>
    <row r="899" spans="8:10" ht="12.75">
      <c r="H899" s="63"/>
      <c r="I899" s="66"/>
      <c r="J899" s="66"/>
    </row>
    <row r="900" spans="8:10" ht="12.75">
      <c r="H900" s="63"/>
      <c r="I900" s="66"/>
      <c r="J900" s="66"/>
    </row>
    <row r="901" spans="8:10" ht="12.75">
      <c r="H901" s="63"/>
      <c r="I901" s="66"/>
      <c r="J901" s="66"/>
    </row>
    <row r="902" spans="8:10" ht="12.75">
      <c r="H902" s="63"/>
      <c r="I902" s="66"/>
      <c r="J902" s="66"/>
    </row>
    <row r="903" spans="8:10" ht="12.75">
      <c r="H903" s="63"/>
      <c r="I903" s="66"/>
      <c r="J903" s="66"/>
    </row>
    <row r="904" spans="8:10" ht="12.75">
      <c r="H904" s="63"/>
      <c r="I904" s="66"/>
      <c r="J904" s="66"/>
    </row>
    <row r="905" spans="8:10" ht="12.75">
      <c r="H905" s="63"/>
      <c r="I905" s="66"/>
      <c r="J905" s="66"/>
    </row>
    <row r="906" spans="8:10" ht="12.75">
      <c r="H906" s="63"/>
      <c r="I906" s="66"/>
      <c r="J906" s="66"/>
    </row>
    <row r="907" spans="8:10" ht="12.75">
      <c r="H907" s="63"/>
      <c r="I907" s="66"/>
      <c r="J907" s="66"/>
    </row>
    <row r="908" spans="8:10" ht="12.75">
      <c r="H908" s="63"/>
      <c r="I908" s="66"/>
      <c r="J908" s="66"/>
    </row>
    <row r="909" spans="8:10" ht="12.75">
      <c r="H909" s="63"/>
      <c r="I909" s="66"/>
      <c r="J909" s="66"/>
    </row>
    <row r="910" spans="8:10" ht="12.75">
      <c r="H910" s="63"/>
      <c r="I910" s="66"/>
      <c r="J910" s="66"/>
    </row>
    <row r="911" spans="8:10" ht="12.75">
      <c r="H911" s="63"/>
      <c r="I911" s="66"/>
      <c r="J911" s="66"/>
    </row>
    <row r="912" spans="1:10" ht="12.75">
      <c r="A912" s="63"/>
      <c r="B912" s="63"/>
      <c r="C912" s="63"/>
      <c r="D912" s="63"/>
      <c r="E912" s="63"/>
      <c r="F912" s="63"/>
      <c r="G912" s="63"/>
      <c r="H912" s="63"/>
      <c r="I912" s="66"/>
      <c r="J912" s="66"/>
    </row>
    <row r="913" spans="8:10" ht="12.75">
      <c r="H913" s="63"/>
      <c r="I913" s="66"/>
      <c r="J913" s="66"/>
    </row>
    <row r="914" spans="8:10" ht="12.75">
      <c r="H914" s="63"/>
      <c r="I914" s="66"/>
      <c r="J914" s="66"/>
    </row>
    <row r="915" spans="8:10" ht="12.75">
      <c r="H915" s="63"/>
      <c r="I915" s="66"/>
      <c r="J915" s="66"/>
    </row>
    <row r="916" spans="8:10" ht="12.75">
      <c r="H916" s="63"/>
      <c r="I916" s="66"/>
      <c r="J916" s="66"/>
    </row>
    <row r="917" spans="8:10" ht="12.75">
      <c r="H917" s="63"/>
      <c r="I917" s="66"/>
      <c r="J917" s="66"/>
    </row>
    <row r="918" spans="8:10" ht="12.75">
      <c r="H918" s="63"/>
      <c r="I918" s="66"/>
      <c r="J918" s="66"/>
    </row>
    <row r="919" spans="8:10" ht="12.75">
      <c r="H919" s="63"/>
      <c r="I919" s="66"/>
      <c r="J919" s="66"/>
    </row>
    <row r="920" spans="1:10" ht="12.75">
      <c r="A920" s="63"/>
      <c r="B920" s="63"/>
      <c r="C920" s="63"/>
      <c r="D920" s="63"/>
      <c r="E920" s="63"/>
      <c r="F920" s="63"/>
      <c r="G920" s="63"/>
      <c r="H920" s="63"/>
      <c r="I920" s="66"/>
      <c r="J920" s="66"/>
    </row>
    <row r="921" spans="1:10" ht="12.75">
      <c r="A921" s="63"/>
      <c r="B921" s="63"/>
      <c r="C921" s="63"/>
      <c r="D921" s="63"/>
      <c r="E921" s="63"/>
      <c r="F921" s="63"/>
      <c r="G921" s="63"/>
      <c r="H921" s="63"/>
      <c r="I921" s="66"/>
      <c r="J921" s="66"/>
    </row>
    <row r="922" spans="1:10" ht="12.75">
      <c r="A922" s="63"/>
      <c r="B922" s="63"/>
      <c r="C922" s="63"/>
      <c r="D922" s="63"/>
      <c r="E922" s="63"/>
      <c r="F922" s="63"/>
      <c r="G922" s="63"/>
      <c r="H922" s="63"/>
      <c r="I922" s="66"/>
      <c r="J922" s="66"/>
    </row>
    <row r="923" spans="1:10" ht="12.75">
      <c r="A923" s="63"/>
      <c r="B923" s="63"/>
      <c r="C923" s="63"/>
      <c r="D923" s="63"/>
      <c r="E923" s="63"/>
      <c r="F923" s="63"/>
      <c r="G923" s="63"/>
      <c r="H923" s="63"/>
      <c r="I923" s="66"/>
      <c r="J923" s="66"/>
    </row>
    <row r="924" spans="1:10" ht="12.75">
      <c r="A924" s="63"/>
      <c r="B924" s="63"/>
      <c r="C924" s="63"/>
      <c r="D924" s="63"/>
      <c r="E924" s="63"/>
      <c r="F924" s="63"/>
      <c r="G924" s="63"/>
      <c r="H924" s="63"/>
      <c r="I924" s="66"/>
      <c r="J924" s="66"/>
    </row>
    <row r="925" ht="12.75">
      <c r="J925" s="66"/>
    </row>
    <row r="926" ht="12.75">
      <c r="J926" s="66"/>
    </row>
    <row r="927" ht="12.75">
      <c r="J927" s="66"/>
    </row>
    <row r="928" spans="1:10" ht="12.75">
      <c r="A928" s="63"/>
      <c r="B928" s="63"/>
      <c r="C928" s="63"/>
      <c r="D928" s="63"/>
      <c r="E928" s="63"/>
      <c r="F928" s="63"/>
      <c r="G928" s="63"/>
      <c r="H928" s="63"/>
      <c r="I928" s="66"/>
      <c r="J928" s="66"/>
    </row>
    <row r="929" spans="1:10" ht="12.75">
      <c r="A929" s="63"/>
      <c r="B929" s="63"/>
      <c r="C929" s="63"/>
      <c r="D929" s="63"/>
      <c r="E929" s="63"/>
      <c r="F929" s="63"/>
      <c r="G929" s="63"/>
      <c r="H929" s="63"/>
      <c r="I929" s="66"/>
      <c r="J929" s="66"/>
    </row>
    <row r="930" spans="8:10" ht="12.75">
      <c r="H930" s="63"/>
      <c r="I930" s="66"/>
      <c r="J930" s="66"/>
    </row>
    <row r="931" spans="8:10" ht="12.75">
      <c r="H931" s="63"/>
      <c r="I931" s="66"/>
      <c r="J931" s="66"/>
    </row>
    <row r="932" spans="8:10" ht="12.75">
      <c r="H932" s="63"/>
      <c r="I932" s="66"/>
      <c r="J932" s="66"/>
    </row>
    <row r="933" spans="8:10" ht="12.75">
      <c r="H933" s="63"/>
      <c r="I933" s="66"/>
      <c r="J933" s="66"/>
    </row>
    <row r="934" spans="8:10" ht="12.75">
      <c r="H934" s="63"/>
      <c r="I934" s="66"/>
      <c r="J934" s="66"/>
    </row>
    <row r="935" spans="8:10" ht="12.75">
      <c r="H935" s="63"/>
      <c r="I935" s="66"/>
      <c r="J935" s="66"/>
    </row>
    <row r="936" spans="8:10" ht="12.75">
      <c r="H936" s="63"/>
      <c r="I936" s="66"/>
      <c r="J936" s="66"/>
    </row>
    <row r="937" spans="8:10" ht="12.75">
      <c r="H937" s="63"/>
      <c r="I937" s="66"/>
      <c r="J937" s="66"/>
    </row>
    <row r="938" spans="8:10" ht="12.75">
      <c r="H938" s="63"/>
      <c r="I938" s="66"/>
      <c r="J938" s="66"/>
    </row>
    <row r="939" spans="8:10" ht="12.75">
      <c r="H939" s="63"/>
      <c r="I939" s="66"/>
      <c r="J939" s="66"/>
    </row>
    <row r="940" spans="8:10" ht="12.75">
      <c r="H940" s="63"/>
      <c r="I940" s="66"/>
      <c r="J940" s="66"/>
    </row>
    <row r="941" spans="8:10" ht="12.75">
      <c r="H941" s="63"/>
      <c r="I941" s="66"/>
      <c r="J941" s="66"/>
    </row>
    <row r="942" spans="8:10" ht="12.75">
      <c r="H942" s="63"/>
      <c r="I942" s="66"/>
      <c r="J942" s="66"/>
    </row>
    <row r="943" spans="8:10" ht="12.75">
      <c r="H943" s="63"/>
      <c r="I943" s="66"/>
      <c r="J943" s="66"/>
    </row>
    <row r="944" spans="8:10" ht="12.75">
      <c r="H944" s="63"/>
      <c r="I944" s="66"/>
      <c r="J944" s="66"/>
    </row>
    <row r="945" spans="8:10" ht="12.75">
      <c r="H945" s="63"/>
      <c r="I945" s="66"/>
      <c r="J945" s="66"/>
    </row>
    <row r="946" spans="8:10" ht="12.75">
      <c r="H946" s="63"/>
      <c r="I946" s="66"/>
      <c r="J946" s="66"/>
    </row>
    <row r="947" spans="8:10" ht="12.75">
      <c r="H947" s="63"/>
      <c r="I947" s="66"/>
      <c r="J947" s="66"/>
    </row>
    <row r="948" spans="8:10" ht="12.75">
      <c r="H948" s="63"/>
      <c r="I948" s="66"/>
      <c r="J948" s="66"/>
    </row>
    <row r="949" spans="8:10" ht="12.75">
      <c r="H949" s="63"/>
      <c r="I949" s="66"/>
      <c r="J949" s="66"/>
    </row>
    <row r="950" spans="8:10" ht="12.75">
      <c r="H950" s="63"/>
      <c r="I950" s="66"/>
      <c r="J950" s="66"/>
    </row>
    <row r="951" spans="8:10" ht="12.75">
      <c r="H951" s="63"/>
      <c r="I951" s="66"/>
      <c r="J951" s="66"/>
    </row>
    <row r="952" spans="8:10" ht="12.75">
      <c r="H952" s="63"/>
      <c r="I952" s="66"/>
      <c r="J952" s="66"/>
    </row>
    <row r="953" spans="8:10" ht="12.75">
      <c r="H953" s="63"/>
      <c r="I953" s="66"/>
      <c r="J953" s="66"/>
    </row>
    <row r="954" spans="8:10" ht="12.75">
      <c r="H954" s="63"/>
      <c r="I954" s="66"/>
      <c r="J954" s="66"/>
    </row>
    <row r="955" spans="1:10" ht="12.75">
      <c r="A955" s="63"/>
      <c r="B955" s="63"/>
      <c r="C955" s="63"/>
      <c r="D955" s="63"/>
      <c r="E955" s="63"/>
      <c r="F955" s="63"/>
      <c r="G955" s="63"/>
      <c r="H955" s="63"/>
      <c r="I955" s="66"/>
      <c r="J955" s="66"/>
    </row>
    <row r="956" spans="1:10" ht="12.75">
      <c r="A956" s="63"/>
      <c r="B956" s="63"/>
      <c r="C956" s="63"/>
      <c r="D956" s="63"/>
      <c r="E956" s="63"/>
      <c r="F956" s="63"/>
      <c r="G956" s="63"/>
      <c r="H956" s="63"/>
      <c r="I956" s="66"/>
      <c r="J956" s="66"/>
    </row>
    <row r="957" spans="1:10" ht="12.75">
      <c r="A957" s="63"/>
      <c r="B957" s="63"/>
      <c r="C957" s="63"/>
      <c r="D957" s="63"/>
      <c r="E957" s="63"/>
      <c r="F957" s="63"/>
      <c r="G957" s="63"/>
      <c r="H957" s="63"/>
      <c r="I957" s="66"/>
      <c r="J957" s="66"/>
    </row>
    <row r="958" spans="8:10" ht="12.75">
      <c r="H958" s="63"/>
      <c r="I958" s="66"/>
      <c r="J958" s="66"/>
    </row>
    <row r="959" spans="1:10" ht="12.75">
      <c r="A959" s="63"/>
      <c r="B959" s="63"/>
      <c r="C959" s="63"/>
      <c r="D959" s="63"/>
      <c r="E959" s="63"/>
      <c r="F959" s="63"/>
      <c r="G959" s="63"/>
      <c r="H959" s="63"/>
      <c r="I959" s="66"/>
      <c r="J959" s="66"/>
    </row>
    <row r="960" spans="1:10" ht="12.75">
      <c r="A960" s="63"/>
      <c r="B960" s="63"/>
      <c r="C960" s="63"/>
      <c r="D960" s="63"/>
      <c r="E960" s="63"/>
      <c r="F960" s="63"/>
      <c r="G960" s="63"/>
      <c r="H960" s="63"/>
      <c r="I960" s="66"/>
      <c r="J960" s="66"/>
    </row>
    <row r="961" spans="1:10" ht="12.75">
      <c r="A961" s="63"/>
      <c r="B961" s="63"/>
      <c r="C961" s="63"/>
      <c r="D961" s="63"/>
      <c r="E961" s="63"/>
      <c r="F961" s="63"/>
      <c r="G961" s="63"/>
      <c r="H961" s="63"/>
      <c r="I961" s="66"/>
      <c r="J961" s="66"/>
    </row>
    <row r="962" spans="1:10" ht="12.75">
      <c r="A962" s="63"/>
      <c r="B962" s="63"/>
      <c r="C962" s="63"/>
      <c r="D962" s="63"/>
      <c r="E962" s="63"/>
      <c r="F962" s="63"/>
      <c r="G962" s="63"/>
      <c r="H962" s="63"/>
      <c r="I962" s="66"/>
      <c r="J962" s="66"/>
    </row>
    <row r="963" spans="1:10" ht="12.75">
      <c r="A963" s="63"/>
      <c r="B963" s="63"/>
      <c r="C963" s="63"/>
      <c r="D963" s="63"/>
      <c r="E963" s="63"/>
      <c r="F963" s="63"/>
      <c r="G963" s="63"/>
      <c r="H963" s="63"/>
      <c r="I963" s="66"/>
      <c r="J963" s="66"/>
    </row>
    <row r="964" spans="1:10" ht="12.75">
      <c r="A964" s="63"/>
      <c r="B964" s="63"/>
      <c r="C964" s="63"/>
      <c r="D964" s="63"/>
      <c r="E964" s="63"/>
      <c r="F964" s="63"/>
      <c r="G964" s="63"/>
      <c r="H964" s="63"/>
      <c r="I964" s="66"/>
      <c r="J964" s="66"/>
    </row>
    <row r="965" spans="1:10" ht="12.75">
      <c r="A965" s="63"/>
      <c r="B965" s="63"/>
      <c r="C965" s="63"/>
      <c r="D965" s="63"/>
      <c r="E965" s="63"/>
      <c r="F965" s="63"/>
      <c r="G965" s="63"/>
      <c r="H965" s="63"/>
      <c r="I965" s="66"/>
      <c r="J965" s="66"/>
    </row>
    <row r="966" spans="1:10" ht="12.75">
      <c r="A966" s="63"/>
      <c r="B966" s="63"/>
      <c r="C966" s="63"/>
      <c r="D966" s="63"/>
      <c r="E966" s="63"/>
      <c r="F966" s="63"/>
      <c r="G966" s="63"/>
      <c r="H966" s="63"/>
      <c r="I966" s="66"/>
      <c r="J966" s="66"/>
    </row>
    <row r="967" spans="1:10" ht="12.75">
      <c r="A967" s="63"/>
      <c r="B967" s="63"/>
      <c r="C967" s="63"/>
      <c r="D967" s="63"/>
      <c r="E967" s="63"/>
      <c r="F967" s="63"/>
      <c r="G967" s="63"/>
      <c r="H967" s="63"/>
      <c r="I967" s="66"/>
      <c r="J967" s="66"/>
    </row>
    <row r="968" spans="1:10" ht="12.75">
      <c r="A968" s="63"/>
      <c r="B968" s="63"/>
      <c r="C968" s="63"/>
      <c r="D968" s="63"/>
      <c r="E968" s="63"/>
      <c r="F968" s="63"/>
      <c r="G968" s="63"/>
      <c r="H968" s="63"/>
      <c r="I968" s="66"/>
      <c r="J968" s="66"/>
    </row>
    <row r="969" spans="1:10" ht="12.75">
      <c r="A969" s="63"/>
      <c r="B969" s="63"/>
      <c r="C969" s="63"/>
      <c r="D969" s="63"/>
      <c r="E969" s="63"/>
      <c r="F969" s="63"/>
      <c r="G969" s="63"/>
      <c r="H969" s="63"/>
      <c r="I969" s="66"/>
      <c r="J969" s="66"/>
    </row>
    <row r="1091" spans="1:10" ht="12.75">
      <c r="A1091" s="63"/>
      <c r="B1091" s="63"/>
      <c r="C1091" s="63"/>
      <c r="D1091" s="63"/>
      <c r="E1091" s="63"/>
      <c r="F1091" s="63"/>
      <c r="G1091" s="63"/>
      <c r="H1091" s="63"/>
      <c r="I1091" s="66"/>
      <c r="J1091" s="66"/>
    </row>
    <row r="1092" spans="1:10" ht="12.75">
      <c r="A1092" s="63"/>
      <c r="B1092" s="63"/>
      <c r="C1092" s="63"/>
      <c r="D1092" s="63"/>
      <c r="E1092" s="63"/>
      <c r="F1092" s="63"/>
      <c r="G1092" s="63"/>
      <c r="H1092" s="63"/>
      <c r="I1092" s="66"/>
      <c r="J1092" s="66"/>
    </row>
    <row r="1093" spans="1:10" ht="12.75">
      <c r="A1093" s="63"/>
      <c r="B1093" s="63"/>
      <c r="C1093" s="63"/>
      <c r="D1093" s="63"/>
      <c r="E1093" s="63"/>
      <c r="F1093" s="63"/>
      <c r="G1093" s="63"/>
      <c r="H1093" s="63"/>
      <c r="I1093" s="66"/>
      <c r="J1093" s="66"/>
    </row>
    <row r="1094" spans="1:10" ht="12.75">
      <c r="A1094" s="63"/>
      <c r="B1094" s="63"/>
      <c r="C1094" s="63"/>
      <c r="D1094" s="63"/>
      <c r="E1094" s="63"/>
      <c r="F1094" s="63"/>
      <c r="G1094" s="63"/>
      <c r="H1094" s="63"/>
      <c r="I1094" s="66"/>
      <c r="J1094" s="66"/>
    </row>
    <row r="1095" spans="1:10" ht="12.75">
      <c r="A1095" s="63"/>
      <c r="B1095" s="63"/>
      <c r="C1095" s="63"/>
      <c r="D1095" s="63"/>
      <c r="E1095" s="63"/>
      <c r="F1095" s="63"/>
      <c r="G1095" s="63"/>
      <c r="H1095" s="63"/>
      <c r="I1095" s="66"/>
      <c r="J1095" s="66"/>
    </row>
    <row r="1096" spans="1:10" ht="12.75">
      <c r="A1096" s="63"/>
      <c r="B1096" s="63"/>
      <c r="C1096" s="63"/>
      <c r="D1096" s="63"/>
      <c r="E1096" s="63"/>
      <c r="F1096" s="63"/>
      <c r="G1096" s="63"/>
      <c r="H1096" s="63"/>
      <c r="I1096" s="66"/>
      <c r="J1096" s="66"/>
    </row>
    <row r="1097" spans="1:10" ht="12.75">
      <c r="A1097" s="63"/>
      <c r="B1097" s="63"/>
      <c r="C1097" s="63"/>
      <c r="D1097" s="63"/>
      <c r="E1097" s="63"/>
      <c r="F1097" s="63"/>
      <c r="G1097" s="63"/>
      <c r="H1097" s="63"/>
      <c r="I1097" s="66"/>
      <c r="J1097" s="66"/>
    </row>
    <row r="1098" spans="1:10" ht="12.75">
      <c r="A1098" s="63"/>
      <c r="B1098" s="63"/>
      <c r="C1098" s="63"/>
      <c r="D1098" s="63"/>
      <c r="E1098" s="63"/>
      <c r="F1098" s="63"/>
      <c r="G1098" s="63"/>
      <c r="H1098" s="63"/>
      <c r="I1098" s="66"/>
      <c r="J1098" s="66"/>
    </row>
    <row r="1099" spans="8:10" ht="12.75">
      <c r="H1099" s="63"/>
      <c r="I1099" s="66"/>
      <c r="J1099" s="66"/>
    </row>
    <row r="1100" spans="1:10" ht="12.75">
      <c r="A1100" s="63"/>
      <c r="B1100" s="63"/>
      <c r="C1100" s="63"/>
      <c r="D1100" s="63"/>
      <c r="E1100" s="63"/>
      <c r="F1100" s="63"/>
      <c r="G1100" s="63"/>
      <c r="H1100" s="63"/>
      <c r="I1100" s="66"/>
      <c r="J1100" s="66"/>
    </row>
    <row r="1101" spans="1:10" ht="12.75">
      <c r="A1101" s="63"/>
      <c r="B1101" s="63"/>
      <c r="C1101" s="63"/>
      <c r="D1101" s="63"/>
      <c r="E1101" s="63"/>
      <c r="F1101" s="63"/>
      <c r="G1101" s="63"/>
      <c r="H1101" s="63"/>
      <c r="I1101" s="66"/>
      <c r="J1101" s="66"/>
    </row>
    <row r="1102" spans="1:10" ht="12.75">
      <c r="A1102" s="63"/>
      <c r="B1102" s="63"/>
      <c r="C1102" s="63"/>
      <c r="D1102" s="63"/>
      <c r="E1102" s="63"/>
      <c r="F1102" s="63"/>
      <c r="G1102" s="63"/>
      <c r="H1102" s="63"/>
      <c r="I1102" s="66"/>
      <c r="J1102" s="66"/>
    </row>
    <row r="1103" spans="1:10" ht="12.75">
      <c r="A1103" s="63"/>
      <c r="B1103" s="63"/>
      <c r="C1103" s="63"/>
      <c r="D1103" s="63"/>
      <c r="E1103" s="63"/>
      <c r="F1103" s="63"/>
      <c r="G1103" s="63"/>
      <c r="H1103" s="63"/>
      <c r="I1103" s="66"/>
      <c r="J1103" s="66"/>
    </row>
    <row r="1104" spans="1:10" ht="12.75">
      <c r="A1104" s="63"/>
      <c r="B1104" s="63"/>
      <c r="C1104" s="63"/>
      <c r="D1104" s="63"/>
      <c r="E1104" s="63"/>
      <c r="F1104" s="63"/>
      <c r="G1104" s="63"/>
      <c r="H1104" s="63"/>
      <c r="I1104" s="66"/>
      <c r="J1104" s="66"/>
    </row>
    <row r="1105" spans="1:10" ht="12.75">
      <c r="A1105" s="63"/>
      <c r="B1105" s="63"/>
      <c r="C1105" s="63"/>
      <c r="D1105" s="63"/>
      <c r="E1105" s="63"/>
      <c r="F1105" s="63"/>
      <c r="G1105" s="63"/>
      <c r="H1105" s="63"/>
      <c r="I1105" s="66"/>
      <c r="J1105" s="66"/>
    </row>
    <row r="1106" spans="1:10" ht="12.75">
      <c r="A1106" s="63"/>
      <c r="B1106" s="63"/>
      <c r="C1106" s="63"/>
      <c r="D1106" s="63"/>
      <c r="E1106" s="63"/>
      <c r="F1106" s="63"/>
      <c r="G1106" s="63"/>
      <c r="H1106" s="63"/>
      <c r="I1106" s="66"/>
      <c r="J1106" s="66"/>
    </row>
    <row r="1107" spans="1:10" ht="12.75">
      <c r="A1107" s="63"/>
      <c r="B1107" s="63"/>
      <c r="C1107" s="63"/>
      <c r="D1107" s="63"/>
      <c r="E1107" s="63"/>
      <c r="F1107" s="63"/>
      <c r="G1107" s="63"/>
      <c r="H1107" s="63"/>
      <c r="I1107" s="66"/>
      <c r="J1107" s="66"/>
    </row>
    <row r="1108" spans="1:10" ht="12.75">
      <c r="A1108" s="63"/>
      <c r="B1108" s="63"/>
      <c r="C1108" s="63"/>
      <c r="D1108" s="63"/>
      <c r="E1108" s="63"/>
      <c r="F1108" s="63"/>
      <c r="G1108" s="63"/>
      <c r="H1108" s="63"/>
      <c r="I1108" s="66"/>
      <c r="J1108" s="66"/>
    </row>
    <row r="1109" spans="1:10" ht="12.75">
      <c r="A1109" s="63"/>
      <c r="B1109" s="63"/>
      <c r="C1109" s="63"/>
      <c r="D1109" s="63"/>
      <c r="E1109" s="63"/>
      <c r="F1109" s="63"/>
      <c r="G1109" s="63"/>
      <c r="H1109" s="63"/>
      <c r="I1109" s="66"/>
      <c r="J1109" s="66"/>
    </row>
    <row r="1110" spans="1:10" ht="12.75">
      <c r="A1110" s="63"/>
      <c r="B1110" s="63"/>
      <c r="C1110" s="63"/>
      <c r="D1110" s="63"/>
      <c r="E1110" s="63"/>
      <c r="F1110" s="63"/>
      <c r="G1110" s="63"/>
      <c r="H1110" s="63"/>
      <c r="I1110" s="66"/>
      <c r="J1110" s="66"/>
    </row>
    <row r="1111" spans="1:10" ht="12.75">
      <c r="A1111" s="63"/>
      <c r="B1111" s="63"/>
      <c r="C1111" s="63"/>
      <c r="D1111" s="63"/>
      <c r="E1111" s="63"/>
      <c r="F1111" s="63"/>
      <c r="G1111" s="63"/>
      <c r="H1111" s="63"/>
      <c r="I1111" s="66"/>
      <c r="J1111" s="66"/>
    </row>
    <row r="1112" spans="1:10" ht="12.75">
      <c r="A1112" s="63"/>
      <c r="B1112" s="63"/>
      <c r="C1112" s="63"/>
      <c r="D1112" s="63"/>
      <c r="E1112" s="63"/>
      <c r="F1112" s="63"/>
      <c r="G1112" s="63"/>
      <c r="H1112" s="63"/>
      <c r="I1112" s="66"/>
      <c r="J1112" s="66"/>
    </row>
    <row r="1113" spans="1:10" ht="12.75">
      <c r="A1113" s="63"/>
      <c r="B1113" s="63"/>
      <c r="C1113" s="63"/>
      <c r="D1113" s="63"/>
      <c r="E1113" s="63"/>
      <c r="F1113" s="63"/>
      <c r="G1113" s="63"/>
      <c r="H1113" s="63"/>
      <c r="I1113" s="66"/>
      <c r="J1113" s="66"/>
    </row>
    <row r="1114" spans="1:10" ht="12.75">
      <c r="A1114" s="63"/>
      <c r="B1114" s="63"/>
      <c r="C1114" s="63"/>
      <c r="D1114" s="63"/>
      <c r="E1114" s="63"/>
      <c r="F1114" s="63"/>
      <c r="G1114" s="63"/>
      <c r="H1114" s="63"/>
      <c r="I1114" s="66"/>
      <c r="J1114" s="66"/>
    </row>
    <row r="1115" spans="1:10" ht="12.75">
      <c r="A1115" s="63"/>
      <c r="B1115" s="63"/>
      <c r="C1115" s="63"/>
      <c r="D1115" s="63"/>
      <c r="E1115" s="63"/>
      <c r="F1115" s="63"/>
      <c r="G1115" s="63"/>
      <c r="H1115" s="63"/>
      <c r="I1115" s="66"/>
      <c r="J1115" s="66"/>
    </row>
    <row r="1116" spans="1:10" ht="12.75">
      <c r="A1116" s="63"/>
      <c r="B1116" s="63"/>
      <c r="C1116" s="63"/>
      <c r="D1116" s="63"/>
      <c r="E1116" s="63"/>
      <c r="F1116" s="63"/>
      <c r="G1116" s="63"/>
      <c r="H1116" s="63"/>
      <c r="I1116" s="66"/>
      <c r="J1116" s="66"/>
    </row>
    <row r="1117" spans="1:10" ht="12.75">
      <c r="A1117" s="63"/>
      <c r="B1117" s="63"/>
      <c r="C1117" s="63"/>
      <c r="D1117" s="63"/>
      <c r="E1117" s="63"/>
      <c r="F1117" s="63"/>
      <c r="G1117" s="63"/>
      <c r="H1117" s="63"/>
      <c r="I1117" s="66"/>
      <c r="J1117" s="66"/>
    </row>
    <row r="1118" spans="1:10" ht="12.75">
      <c r="A1118" s="63"/>
      <c r="B1118" s="63"/>
      <c r="C1118" s="63"/>
      <c r="D1118" s="63"/>
      <c r="E1118" s="63"/>
      <c r="F1118" s="63"/>
      <c r="G1118" s="63"/>
      <c r="H1118" s="63"/>
      <c r="I1118" s="66"/>
      <c r="J1118" s="66"/>
    </row>
    <row r="1119" spans="1:10" ht="12.75">
      <c r="A1119" s="63"/>
      <c r="B1119" s="63"/>
      <c r="C1119" s="63"/>
      <c r="D1119" s="63"/>
      <c r="E1119" s="63"/>
      <c r="F1119" s="63"/>
      <c r="G1119" s="63"/>
      <c r="H1119" s="63"/>
      <c r="I1119" s="66"/>
      <c r="J1119" s="66"/>
    </row>
    <row r="1120" spans="1:10" ht="12.75">
      <c r="A1120" s="63"/>
      <c r="B1120" s="63"/>
      <c r="C1120" s="63"/>
      <c r="D1120" s="63"/>
      <c r="E1120" s="63"/>
      <c r="F1120" s="63"/>
      <c r="G1120" s="63"/>
      <c r="H1120" s="63"/>
      <c r="I1120" s="66"/>
      <c r="J1120" s="66"/>
    </row>
    <row r="1121" spans="1:10" ht="12.75">
      <c r="A1121" s="63"/>
      <c r="B1121" s="63"/>
      <c r="C1121" s="63"/>
      <c r="D1121" s="63"/>
      <c r="E1121" s="63"/>
      <c r="F1121" s="63"/>
      <c r="G1121" s="63"/>
      <c r="H1121" s="63"/>
      <c r="I1121" s="66"/>
      <c r="J1121" s="66"/>
    </row>
    <row r="1122" spans="1:10" ht="12.75">
      <c r="A1122" s="63"/>
      <c r="B1122" s="63"/>
      <c r="C1122" s="63"/>
      <c r="D1122" s="63"/>
      <c r="E1122" s="63"/>
      <c r="F1122" s="63"/>
      <c r="G1122" s="63"/>
      <c r="H1122" s="63"/>
      <c r="I1122" s="66"/>
      <c r="J1122" s="66"/>
    </row>
    <row r="1123" spans="1:10" ht="12.75">
      <c r="A1123" s="63"/>
      <c r="B1123" s="63"/>
      <c r="C1123" s="63"/>
      <c r="D1123" s="63"/>
      <c r="E1123" s="63"/>
      <c r="F1123" s="63"/>
      <c r="G1123" s="63"/>
      <c r="H1123" s="63"/>
      <c r="I1123" s="66"/>
      <c r="J1123" s="66"/>
    </row>
    <row r="1124" spans="1:10" ht="12.75">
      <c r="A1124" s="63"/>
      <c r="B1124" s="63"/>
      <c r="C1124" s="63"/>
      <c r="D1124" s="63"/>
      <c r="E1124" s="63"/>
      <c r="F1124" s="63"/>
      <c r="G1124" s="63"/>
      <c r="H1124" s="63"/>
      <c r="I1124" s="66"/>
      <c r="J1124" s="66"/>
    </row>
    <row r="1125" spans="1:10" ht="12.75">
      <c r="A1125" s="63"/>
      <c r="B1125" s="63"/>
      <c r="C1125" s="63"/>
      <c r="D1125" s="63"/>
      <c r="E1125" s="63"/>
      <c r="F1125" s="63"/>
      <c r="G1125" s="63"/>
      <c r="H1125" s="63"/>
      <c r="I1125" s="66"/>
      <c r="J1125" s="66"/>
    </row>
    <row r="1126" spans="1:10" ht="12.75">
      <c r="A1126" s="63"/>
      <c r="B1126" s="63"/>
      <c r="C1126" s="63"/>
      <c r="D1126" s="63"/>
      <c r="E1126" s="63"/>
      <c r="F1126" s="63"/>
      <c r="G1126" s="63"/>
      <c r="H1126" s="63"/>
      <c r="I1126" s="66"/>
      <c r="J1126" s="66"/>
    </row>
    <row r="1127" spans="1:10" ht="12.75">
      <c r="A1127" s="63"/>
      <c r="B1127" s="63"/>
      <c r="C1127" s="63"/>
      <c r="D1127" s="63"/>
      <c r="E1127" s="63"/>
      <c r="F1127" s="63"/>
      <c r="G1127" s="63"/>
      <c r="H1127" s="63"/>
      <c r="I1127" s="66"/>
      <c r="J1127" s="66"/>
    </row>
    <row r="1128" spans="1:10" ht="12.75">
      <c r="A1128" s="63"/>
      <c r="B1128" s="63"/>
      <c r="C1128" s="63"/>
      <c r="D1128" s="63"/>
      <c r="E1128" s="63"/>
      <c r="F1128" s="63"/>
      <c r="G1128" s="63"/>
      <c r="H1128" s="63"/>
      <c r="I1128" s="66"/>
      <c r="J1128" s="66"/>
    </row>
    <row r="1129" spans="1:10" ht="12.75">
      <c r="A1129" s="63"/>
      <c r="B1129" s="63"/>
      <c r="C1129" s="63"/>
      <c r="D1129" s="63"/>
      <c r="E1129" s="63"/>
      <c r="F1129" s="63"/>
      <c r="G1129" s="63"/>
      <c r="H1129" s="63"/>
      <c r="I1129" s="66"/>
      <c r="J1129" s="66"/>
    </row>
    <row r="1130" spans="1:10" ht="12.75">
      <c r="A1130" s="63"/>
      <c r="B1130" s="63"/>
      <c r="C1130" s="63"/>
      <c r="D1130" s="63"/>
      <c r="E1130" s="63"/>
      <c r="F1130" s="63"/>
      <c r="G1130" s="63"/>
      <c r="H1130" s="63"/>
      <c r="I1130" s="66"/>
      <c r="J1130" s="66"/>
    </row>
    <row r="1131" spans="1:10" ht="12.75">
      <c r="A1131" s="63"/>
      <c r="B1131" s="63"/>
      <c r="C1131" s="63"/>
      <c r="D1131" s="63"/>
      <c r="E1131" s="63"/>
      <c r="F1131" s="63"/>
      <c r="G1131" s="63"/>
      <c r="H1131" s="63"/>
      <c r="I1131" s="66"/>
      <c r="J1131" s="66"/>
    </row>
    <row r="1132" spans="1:10" ht="12.75">
      <c r="A1132" s="63"/>
      <c r="B1132" s="63"/>
      <c r="C1132" s="63"/>
      <c r="D1132" s="63"/>
      <c r="E1132" s="63"/>
      <c r="F1132" s="63"/>
      <c r="G1132" s="63"/>
      <c r="H1132" s="63"/>
      <c r="I1132" s="66"/>
      <c r="J1132" s="66"/>
    </row>
    <row r="1133" spans="1:10" ht="12.75">
      <c r="A1133" s="63"/>
      <c r="B1133" s="63"/>
      <c r="C1133" s="63"/>
      <c r="D1133" s="63"/>
      <c r="E1133" s="63"/>
      <c r="F1133" s="63"/>
      <c r="G1133" s="63"/>
      <c r="H1133" s="63"/>
      <c r="I1133" s="66"/>
      <c r="J1133" s="66"/>
    </row>
    <row r="1134" spans="8:10" ht="12.75">
      <c r="H1134" s="63"/>
      <c r="I1134" s="66"/>
      <c r="J1134" s="66"/>
    </row>
    <row r="1135" spans="8:10" ht="12.75">
      <c r="H1135" s="63"/>
      <c r="I1135" s="66"/>
      <c r="J1135" s="66"/>
    </row>
    <row r="1136" spans="8:10" ht="12.75">
      <c r="H1136" s="63"/>
      <c r="I1136" s="66"/>
      <c r="J1136" s="66"/>
    </row>
    <row r="1137" spans="8:10" ht="12.75">
      <c r="H1137" s="63"/>
      <c r="I1137" s="66"/>
      <c r="J1137" s="66"/>
    </row>
    <row r="1138" spans="8:10" ht="12.75">
      <c r="H1138" s="63"/>
      <c r="I1138" s="66"/>
      <c r="J1138" s="66"/>
    </row>
    <row r="1139" spans="1:10" ht="12.75">
      <c r="A1139" s="63"/>
      <c r="B1139" s="63"/>
      <c r="C1139" s="63"/>
      <c r="D1139" s="63"/>
      <c r="E1139" s="63"/>
      <c r="F1139" s="63"/>
      <c r="G1139" s="63"/>
      <c r="H1139" s="63"/>
      <c r="I1139" s="66"/>
      <c r="J1139" s="66"/>
    </row>
    <row r="1140" spans="1:10" ht="12.75">
      <c r="A1140" s="63"/>
      <c r="B1140" s="63"/>
      <c r="C1140" s="63"/>
      <c r="D1140" s="63"/>
      <c r="E1140" s="63"/>
      <c r="F1140" s="63"/>
      <c r="G1140" s="63"/>
      <c r="H1140" s="63"/>
      <c r="I1140" s="66"/>
      <c r="J1140" s="66"/>
    </row>
    <row r="1141" spans="1:10" ht="12.75">
      <c r="A1141" s="63"/>
      <c r="B1141" s="63"/>
      <c r="C1141" s="63"/>
      <c r="D1141" s="63"/>
      <c r="E1141" s="63"/>
      <c r="F1141" s="63"/>
      <c r="G1141" s="63"/>
      <c r="H1141" s="63"/>
      <c r="I1141" s="66"/>
      <c r="J1141" s="66"/>
    </row>
    <row r="1142" spans="1:10" ht="12.75">
      <c r="A1142" s="63"/>
      <c r="B1142" s="63"/>
      <c r="C1142" s="63"/>
      <c r="D1142" s="63"/>
      <c r="E1142" s="63"/>
      <c r="F1142" s="63"/>
      <c r="G1142" s="63"/>
      <c r="H1142" s="63"/>
      <c r="I1142" s="66"/>
      <c r="J1142" s="66"/>
    </row>
    <row r="1143" spans="1:10" ht="12.75">
      <c r="A1143" s="63"/>
      <c r="B1143" s="63"/>
      <c r="C1143" s="63"/>
      <c r="D1143" s="63"/>
      <c r="E1143" s="63"/>
      <c r="F1143" s="63"/>
      <c r="G1143" s="63"/>
      <c r="H1143" s="63"/>
      <c r="I1143" s="66"/>
      <c r="J1143" s="66"/>
    </row>
    <row r="1144" spans="1:10" ht="12.75">
      <c r="A1144" s="63"/>
      <c r="B1144" s="63"/>
      <c r="C1144" s="63"/>
      <c r="D1144" s="63"/>
      <c r="E1144" s="63"/>
      <c r="F1144" s="63"/>
      <c r="G1144" s="63"/>
      <c r="H1144" s="63"/>
      <c r="I1144" s="66"/>
      <c r="J1144" s="66"/>
    </row>
    <row r="1145" spans="1:10" ht="12.75">
      <c r="A1145" s="63"/>
      <c r="B1145" s="63"/>
      <c r="C1145" s="63"/>
      <c r="D1145" s="63"/>
      <c r="E1145" s="63"/>
      <c r="F1145" s="63"/>
      <c r="G1145" s="63"/>
      <c r="H1145" s="63"/>
      <c r="I1145" s="66"/>
      <c r="J1145" s="66"/>
    </row>
    <row r="1146" spans="1:10" ht="12.75">
      <c r="A1146" s="63"/>
      <c r="B1146" s="63"/>
      <c r="C1146" s="63"/>
      <c r="D1146" s="63"/>
      <c r="E1146" s="63"/>
      <c r="F1146" s="63"/>
      <c r="G1146" s="63"/>
      <c r="H1146" s="63"/>
      <c r="I1146" s="66"/>
      <c r="J1146" s="66"/>
    </row>
    <row r="1147" spans="1:10" ht="12.75">
      <c r="A1147" s="63"/>
      <c r="B1147" s="63"/>
      <c r="C1147" s="63"/>
      <c r="D1147" s="63"/>
      <c r="E1147" s="63"/>
      <c r="F1147" s="63"/>
      <c r="G1147" s="63"/>
      <c r="H1147" s="63"/>
      <c r="I1147" s="66"/>
      <c r="J1147" s="66"/>
    </row>
    <row r="1148" spans="1:10" ht="12.75">
      <c r="A1148" s="63"/>
      <c r="B1148" s="63"/>
      <c r="C1148" s="63"/>
      <c r="D1148" s="63"/>
      <c r="E1148" s="63"/>
      <c r="F1148" s="63"/>
      <c r="G1148" s="63"/>
      <c r="H1148" s="63"/>
      <c r="I1148" s="66"/>
      <c r="J1148" s="66"/>
    </row>
    <row r="1149" spans="1:10" ht="12.75">
      <c r="A1149" s="63"/>
      <c r="B1149" s="63"/>
      <c r="C1149" s="63"/>
      <c r="D1149" s="63"/>
      <c r="E1149" s="63"/>
      <c r="F1149" s="63"/>
      <c r="G1149" s="63"/>
      <c r="H1149" s="63"/>
      <c r="I1149" s="66"/>
      <c r="J1149" s="66"/>
    </row>
    <row r="1150" spans="1:10" ht="12.75">
      <c r="A1150" s="63"/>
      <c r="B1150" s="63"/>
      <c r="C1150" s="63"/>
      <c r="D1150" s="63"/>
      <c r="E1150" s="63"/>
      <c r="F1150" s="63"/>
      <c r="G1150" s="63"/>
      <c r="H1150" s="63"/>
      <c r="I1150" s="66"/>
      <c r="J1150" s="66"/>
    </row>
    <row r="1151" spans="1:10" ht="12.75">
      <c r="A1151" s="63"/>
      <c r="B1151" s="63"/>
      <c r="C1151" s="63"/>
      <c r="D1151" s="63"/>
      <c r="E1151" s="63"/>
      <c r="F1151" s="63"/>
      <c r="G1151" s="63"/>
      <c r="H1151" s="63"/>
      <c r="I1151" s="66"/>
      <c r="J1151" s="66"/>
    </row>
    <row r="1152" spans="1:10" ht="12.75">
      <c r="A1152" s="63"/>
      <c r="B1152" s="63"/>
      <c r="C1152" s="63"/>
      <c r="D1152" s="63"/>
      <c r="E1152" s="63"/>
      <c r="F1152" s="63"/>
      <c r="G1152" s="63"/>
      <c r="H1152" s="63"/>
      <c r="I1152" s="66"/>
      <c r="J1152" s="66"/>
    </row>
    <row r="1153" spans="1:10" ht="12.75">
      <c r="A1153" s="63"/>
      <c r="B1153" s="63"/>
      <c r="C1153" s="63"/>
      <c r="D1153" s="63"/>
      <c r="E1153" s="63"/>
      <c r="F1153" s="63"/>
      <c r="G1153" s="63"/>
      <c r="H1153" s="63"/>
      <c r="I1153" s="66"/>
      <c r="J1153" s="66"/>
    </row>
    <row r="1154" spans="1:10" ht="12.75">
      <c r="A1154" s="63"/>
      <c r="B1154" s="63"/>
      <c r="C1154" s="63"/>
      <c r="D1154" s="63"/>
      <c r="E1154" s="63"/>
      <c r="F1154" s="63"/>
      <c r="G1154" s="63"/>
      <c r="H1154" s="63"/>
      <c r="I1154" s="66"/>
      <c r="J1154" s="66"/>
    </row>
    <row r="1155" spans="1:10" ht="12.75">
      <c r="A1155" s="63"/>
      <c r="B1155" s="63"/>
      <c r="C1155" s="63"/>
      <c r="D1155" s="63"/>
      <c r="E1155" s="63"/>
      <c r="F1155" s="63"/>
      <c r="G1155" s="63"/>
      <c r="H1155" s="63"/>
      <c r="I1155" s="66"/>
      <c r="J1155" s="66"/>
    </row>
    <row r="1156" spans="1:10" ht="12.75">
      <c r="A1156" s="63"/>
      <c r="B1156" s="63"/>
      <c r="C1156" s="63"/>
      <c r="D1156" s="63"/>
      <c r="E1156" s="63"/>
      <c r="F1156" s="63"/>
      <c r="G1156" s="63"/>
      <c r="H1156" s="63"/>
      <c r="I1156" s="66"/>
      <c r="J1156" s="66"/>
    </row>
    <row r="1157" spans="1:10" ht="12.75">
      <c r="A1157" s="63"/>
      <c r="B1157" s="63"/>
      <c r="C1157" s="63"/>
      <c r="D1157" s="63"/>
      <c r="E1157" s="63"/>
      <c r="F1157" s="63"/>
      <c r="G1157" s="63"/>
      <c r="H1157" s="63"/>
      <c r="I1157" s="66"/>
      <c r="J1157" s="66"/>
    </row>
    <row r="1158" spans="1:10" ht="12.75">
      <c r="A1158" s="63"/>
      <c r="B1158" s="63"/>
      <c r="C1158" s="63"/>
      <c r="D1158" s="63"/>
      <c r="E1158" s="63"/>
      <c r="F1158" s="63"/>
      <c r="G1158" s="63"/>
      <c r="H1158" s="63"/>
      <c r="I1158" s="66"/>
      <c r="J1158" s="66"/>
    </row>
    <row r="1159" spans="1:10" ht="12.75">
      <c r="A1159" s="63"/>
      <c r="B1159" s="63"/>
      <c r="C1159" s="63"/>
      <c r="D1159" s="63"/>
      <c r="E1159" s="63"/>
      <c r="F1159" s="63"/>
      <c r="G1159" s="63"/>
      <c r="H1159" s="63"/>
      <c r="I1159" s="66"/>
      <c r="J1159" s="66"/>
    </row>
    <row r="1160" spans="1:10" ht="12.75">
      <c r="A1160" s="63"/>
      <c r="B1160" s="63"/>
      <c r="C1160" s="63"/>
      <c r="D1160" s="63"/>
      <c r="E1160" s="63"/>
      <c r="F1160" s="63"/>
      <c r="G1160" s="63"/>
      <c r="H1160" s="63"/>
      <c r="I1160" s="66"/>
      <c r="J1160" s="66"/>
    </row>
    <row r="1161" spans="1:10" ht="12.75">
      <c r="A1161" s="63"/>
      <c r="B1161" s="63"/>
      <c r="C1161" s="63"/>
      <c r="D1161" s="63"/>
      <c r="E1161" s="63"/>
      <c r="F1161" s="63"/>
      <c r="G1161" s="63"/>
      <c r="H1161" s="63"/>
      <c r="I1161" s="66"/>
      <c r="J1161" s="66"/>
    </row>
    <row r="1162" spans="1:10" ht="12.75">
      <c r="A1162" s="63"/>
      <c r="B1162" s="63"/>
      <c r="C1162" s="63"/>
      <c r="D1162" s="63"/>
      <c r="E1162" s="63"/>
      <c r="F1162" s="63"/>
      <c r="G1162" s="63"/>
      <c r="H1162" s="63"/>
      <c r="I1162" s="66"/>
      <c r="J1162" s="66"/>
    </row>
    <row r="1163" spans="1:10" ht="12.75">
      <c r="A1163" s="63"/>
      <c r="B1163" s="63"/>
      <c r="C1163" s="63"/>
      <c r="D1163" s="63"/>
      <c r="E1163" s="63"/>
      <c r="F1163" s="63"/>
      <c r="G1163" s="63"/>
      <c r="H1163" s="63"/>
      <c r="I1163" s="66"/>
      <c r="J1163" s="66"/>
    </row>
    <row r="1164" spans="1:10" ht="12.75">
      <c r="A1164" s="63"/>
      <c r="B1164" s="63"/>
      <c r="C1164" s="63"/>
      <c r="D1164" s="63"/>
      <c r="E1164" s="63"/>
      <c r="F1164" s="63"/>
      <c r="G1164" s="63"/>
      <c r="H1164" s="63"/>
      <c r="I1164" s="66"/>
      <c r="J1164" s="66"/>
    </row>
    <row r="1165" spans="1:10" ht="12.75">
      <c r="A1165" s="63"/>
      <c r="B1165" s="63"/>
      <c r="C1165" s="63"/>
      <c r="D1165" s="63"/>
      <c r="E1165" s="63"/>
      <c r="F1165" s="63"/>
      <c r="G1165" s="63"/>
      <c r="H1165" s="63"/>
      <c r="I1165" s="66"/>
      <c r="J1165" s="66"/>
    </row>
    <row r="1166" spans="1:10" ht="12.75">
      <c r="A1166" s="63"/>
      <c r="B1166" s="63"/>
      <c r="C1166" s="63"/>
      <c r="D1166" s="63"/>
      <c r="E1166" s="63"/>
      <c r="F1166" s="63"/>
      <c r="G1166" s="63"/>
      <c r="H1166" s="63"/>
      <c r="I1166" s="66"/>
      <c r="J1166" s="66"/>
    </row>
    <row r="1167" spans="1:10" ht="12.75">
      <c r="A1167" s="63"/>
      <c r="B1167" s="63"/>
      <c r="C1167" s="63"/>
      <c r="D1167" s="63"/>
      <c r="E1167" s="63"/>
      <c r="F1167" s="63"/>
      <c r="G1167" s="63"/>
      <c r="H1167" s="63"/>
      <c r="I1167" s="66"/>
      <c r="J1167" s="66"/>
    </row>
    <row r="1168" spans="1:10" ht="12.75">
      <c r="A1168" s="63"/>
      <c r="B1168" s="63"/>
      <c r="C1168" s="63"/>
      <c r="D1168" s="63"/>
      <c r="E1168" s="63"/>
      <c r="F1168" s="63"/>
      <c r="G1168" s="63"/>
      <c r="H1168" s="63"/>
      <c r="I1168" s="66"/>
      <c r="J1168" s="66"/>
    </row>
    <row r="1169" spans="1:10" ht="12.75">
      <c r="A1169" s="63"/>
      <c r="B1169" s="63"/>
      <c r="C1169" s="63"/>
      <c r="D1169" s="63"/>
      <c r="E1169" s="63"/>
      <c r="F1169" s="63"/>
      <c r="G1169" s="63"/>
      <c r="H1169" s="63"/>
      <c r="I1169" s="66"/>
      <c r="J1169" s="66"/>
    </row>
    <row r="1170" spans="1:10" ht="12.75">
      <c r="A1170" s="63"/>
      <c r="B1170" s="63"/>
      <c r="C1170" s="63"/>
      <c r="D1170" s="63"/>
      <c r="E1170" s="63"/>
      <c r="F1170" s="63"/>
      <c r="G1170" s="63"/>
      <c r="H1170" s="63"/>
      <c r="I1170" s="66"/>
      <c r="J1170" s="66"/>
    </row>
    <row r="1171" spans="1:10" ht="12.75">
      <c r="A1171" s="63"/>
      <c r="B1171" s="63"/>
      <c r="C1171" s="63"/>
      <c r="D1171" s="63"/>
      <c r="E1171" s="63"/>
      <c r="F1171" s="63"/>
      <c r="G1171" s="63"/>
      <c r="H1171" s="63"/>
      <c r="I1171" s="66"/>
      <c r="J1171" s="66"/>
    </row>
    <row r="1172" spans="1:10" ht="12.75">
      <c r="A1172" s="63"/>
      <c r="B1172" s="63"/>
      <c r="C1172" s="63"/>
      <c r="D1172" s="63"/>
      <c r="E1172" s="63"/>
      <c r="F1172" s="63"/>
      <c r="G1172" s="63"/>
      <c r="H1172" s="63"/>
      <c r="I1172" s="66"/>
      <c r="J1172" s="66"/>
    </row>
    <row r="1173" spans="1:10" ht="12.75">
      <c r="A1173" s="63"/>
      <c r="B1173" s="63"/>
      <c r="C1173" s="63"/>
      <c r="D1173" s="63"/>
      <c r="E1173" s="63"/>
      <c r="F1173" s="63"/>
      <c r="G1173" s="63"/>
      <c r="H1173" s="63"/>
      <c r="I1173" s="66"/>
      <c r="J1173" s="66"/>
    </row>
    <row r="1174" spans="1:10" ht="12.75">
      <c r="A1174" s="63"/>
      <c r="B1174" s="63"/>
      <c r="C1174" s="63"/>
      <c r="D1174" s="63"/>
      <c r="E1174" s="63"/>
      <c r="F1174" s="63"/>
      <c r="G1174" s="63"/>
      <c r="H1174" s="63"/>
      <c r="I1174" s="66"/>
      <c r="J1174" s="66"/>
    </row>
    <row r="1175" spans="1:10" ht="12.75">
      <c r="A1175" s="63"/>
      <c r="B1175" s="63"/>
      <c r="C1175" s="63"/>
      <c r="D1175" s="63"/>
      <c r="E1175" s="63"/>
      <c r="F1175" s="63"/>
      <c r="G1175" s="63"/>
      <c r="H1175" s="63"/>
      <c r="I1175" s="66"/>
      <c r="J1175" s="66"/>
    </row>
    <row r="1176" spans="1:10" ht="12.75">
      <c r="A1176" s="63"/>
      <c r="B1176" s="63"/>
      <c r="C1176" s="63"/>
      <c r="D1176" s="63"/>
      <c r="E1176" s="63"/>
      <c r="F1176" s="63"/>
      <c r="G1176" s="63"/>
      <c r="H1176" s="63"/>
      <c r="I1176" s="66"/>
      <c r="J1176" s="66"/>
    </row>
    <row r="1177" spans="1:10" ht="12.75">
      <c r="A1177" s="63"/>
      <c r="B1177" s="63"/>
      <c r="C1177" s="63"/>
      <c r="D1177" s="63"/>
      <c r="E1177" s="63"/>
      <c r="F1177" s="63"/>
      <c r="G1177" s="63"/>
      <c r="H1177" s="63"/>
      <c r="I1177" s="66"/>
      <c r="J1177" s="66"/>
    </row>
    <row r="1178" spans="1:10" ht="12.75">
      <c r="A1178" s="63"/>
      <c r="B1178" s="63"/>
      <c r="C1178" s="63"/>
      <c r="D1178" s="63"/>
      <c r="E1178" s="63"/>
      <c r="F1178" s="63"/>
      <c r="G1178" s="63"/>
      <c r="H1178" s="63"/>
      <c r="I1178" s="66"/>
      <c r="J1178" s="66"/>
    </row>
    <row r="1179" spans="1:10" ht="12.75">
      <c r="A1179" s="63"/>
      <c r="B1179" s="63"/>
      <c r="C1179" s="63"/>
      <c r="D1179" s="63"/>
      <c r="E1179" s="63"/>
      <c r="F1179" s="63"/>
      <c r="G1179" s="63"/>
      <c r="H1179" s="63"/>
      <c r="I1179" s="66"/>
      <c r="J1179" s="66"/>
    </row>
    <row r="1180" spans="1:10" ht="12.75">
      <c r="A1180" s="63"/>
      <c r="B1180" s="63"/>
      <c r="C1180" s="63"/>
      <c r="D1180" s="63"/>
      <c r="E1180" s="63"/>
      <c r="F1180" s="63"/>
      <c r="G1180" s="63"/>
      <c r="H1180" s="63"/>
      <c r="I1180" s="66"/>
      <c r="J1180" s="66"/>
    </row>
    <row r="1181" spans="1:10" ht="12.75">
      <c r="A1181" s="63"/>
      <c r="B1181" s="63"/>
      <c r="C1181" s="63"/>
      <c r="D1181" s="63"/>
      <c r="E1181" s="63"/>
      <c r="F1181" s="63"/>
      <c r="G1181" s="63"/>
      <c r="H1181" s="63"/>
      <c r="I1181" s="66"/>
      <c r="J1181" s="66"/>
    </row>
    <row r="1182" spans="1:10" ht="12.75">
      <c r="A1182" s="63"/>
      <c r="B1182" s="63"/>
      <c r="C1182" s="63"/>
      <c r="D1182" s="63"/>
      <c r="E1182" s="63"/>
      <c r="F1182" s="63"/>
      <c r="G1182" s="63"/>
      <c r="H1182" s="63"/>
      <c r="I1182" s="66"/>
      <c r="J1182" s="66"/>
    </row>
    <row r="1183" spans="1:10" ht="12.75">
      <c r="A1183" s="63"/>
      <c r="B1183" s="63"/>
      <c r="C1183" s="63"/>
      <c r="D1183" s="63"/>
      <c r="E1183" s="63"/>
      <c r="F1183" s="63"/>
      <c r="G1183" s="63"/>
      <c r="H1183" s="63"/>
      <c r="I1183" s="66"/>
      <c r="J1183" s="66"/>
    </row>
    <row r="1184" spans="1:10" ht="12.75">
      <c r="A1184" s="63"/>
      <c r="B1184" s="63"/>
      <c r="C1184" s="63"/>
      <c r="D1184" s="63"/>
      <c r="E1184" s="63"/>
      <c r="F1184" s="63"/>
      <c r="G1184" s="63"/>
      <c r="H1184" s="63"/>
      <c r="I1184" s="66"/>
      <c r="J1184" s="66"/>
    </row>
    <row r="1185" spans="1:10" ht="12.75">
      <c r="A1185" s="63"/>
      <c r="B1185" s="63"/>
      <c r="C1185" s="63"/>
      <c r="D1185" s="63"/>
      <c r="E1185" s="63"/>
      <c r="F1185" s="63"/>
      <c r="G1185" s="63"/>
      <c r="H1185" s="63"/>
      <c r="I1185" s="66"/>
      <c r="J1185" s="66"/>
    </row>
    <row r="1186" spans="1:10" ht="12.75">
      <c r="A1186" s="63"/>
      <c r="B1186" s="63"/>
      <c r="C1186" s="63"/>
      <c r="D1186" s="63"/>
      <c r="E1186" s="63"/>
      <c r="F1186" s="63"/>
      <c r="G1186" s="63"/>
      <c r="H1186" s="63"/>
      <c r="I1186" s="66"/>
      <c r="J1186" s="66"/>
    </row>
    <row r="1187" spans="1:10" ht="12.75">
      <c r="A1187" s="63"/>
      <c r="B1187" s="63"/>
      <c r="C1187" s="63"/>
      <c r="D1187" s="63"/>
      <c r="E1187" s="63"/>
      <c r="F1187" s="63"/>
      <c r="G1187" s="63"/>
      <c r="H1187" s="63"/>
      <c r="I1187" s="66"/>
      <c r="J1187" s="66"/>
    </row>
    <row r="1188" spans="1:10" ht="12.75">
      <c r="A1188" s="63"/>
      <c r="B1188" s="63"/>
      <c r="C1188" s="63"/>
      <c r="D1188" s="63"/>
      <c r="E1188" s="63"/>
      <c r="F1188" s="63"/>
      <c r="G1188" s="63"/>
      <c r="H1188" s="63"/>
      <c r="I1188" s="66"/>
      <c r="J1188" s="66"/>
    </row>
    <row r="1189" spans="1:10" ht="12.75">
      <c r="A1189" s="63"/>
      <c r="B1189" s="63"/>
      <c r="C1189" s="63"/>
      <c r="D1189" s="63"/>
      <c r="E1189" s="63"/>
      <c r="F1189" s="63"/>
      <c r="G1189" s="63"/>
      <c r="H1189" s="63"/>
      <c r="I1189" s="66"/>
      <c r="J1189" s="66"/>
    </row>
    <row r="1190" spans="1:10" ht="12.75">
      <c r="A1190" s="63"/>
      <c r="B1190" s="63"/>
      <c r="C1190" s="63"/>
      <c r="D1190" s="63"/>
      <c r="E1190" s="63"/>
      <c r="F1190" s="63"/>
      <c r="G1190" s="63"/>
      <c r="H1190" s="63"/>
      <c r="I1190" s="66"/>
      <c r="J1190" s="66"/>
    </row>
    <row r="1191" spans="1:10" ht="12.75">
      <c r="A1191" s="63"/>
      <c r="B1191" s="63"/>
      <c r="C1191" s="63"/>
      <c r="D1191" s="63"/>
      <c r="E1191" s="63"/>
      <c r="F1191" s="63"/>
      <c r="G1191" s="63"/>
      <c r="H1191" s="63"/>
      <c r="I1191" s="66"/>
      <c r="J1191" s="66"/>
    </row>
    <row r="1192" spans="1:10" ht="12.75">
      <c r="A1192" s="63"/>
      <c r="B1192" s="63"/>
      <c r="C1192" s="63"/>
      <c r="D1192" s="63"/>
      <c r="E1192" s="63"/>
      <c r="F1192" s="63"/>
      <c r="G1192" s="63"/>
      <c r="H1192" s="63"/>
      <c r="I1192" s="66"/>
      <c r="J1192" s="66"/>
    </row>
    <row r="1193" spans="1:10" ht="12.75">
      <c r="A1193" s="63"/>
      <c r="B1193" s="63"/>
      <c r="C1193" s="63"/>
      <c r="D1193" s="63"/>
      <c r="E1193" s="63"/>
      <c r="F1193" s="63"/>
      <c r="G1193" s="63"/>
      <c r="H1193" s="63"/>
      <c r="I1193" s="66"/>
      <c r="J1193" s="66"/>
    </row>
    <row r="1194" spans="1:10" ht="12.75">
      <c r="A1194" s="63"/>
      <c r="B1194" s="63"/>
      <c r="C1194" s="63"/>
      <c r="D1194" s="63"/>
      <c r="E1194" s="63"/>
      <c r="F1194" s="63"/>
      <c r="G1194" s="63"/>
      <c r="H1194" s="63"/>
      <c r="I1194" s="66"/>
      <c r="J1194" s="66"/>
    </row>
    <row r="1195" spans="1:10" ht="12.75">
      <c r="A1195" s="63"/>
      <c r="B1195" s="63"/>
      <c r="C1195" s="63"/>
      <c r="D1195" s="63"/>
      <c r="E1195" s="63"/>
      <c r="F1195" s="63"/>
      <c r="G1195" s="63"/>
      <c r="H1195" s="63"/>
      <c r="I1195" s="66"/>
      <c r="J1195" s="66"/>
    </row>
    <row r="1196" spans="1:10" ht="12.75">
      <c r="A1196" s="63"/>
      <c r="B1196" s="63"/>
      <c r="C1196" s="63"/>
      <c r="D1196" s="63"/>
      <c r="E1196" s="63"/>
      <c r="F1196" s="63"/>
      <c r="G1196" s="63"/>
      <c r="H1196" s="63"/>
      <c r="I1196" s="66"/>
      <c r="J1196" s="66"/>
    </row>
    <row r="1197" spans="1:10" ht="12.75">
      <c r="A1197" s="63"/>
      <c r="B1197" s="63"/>
      <c r="C1197" s="63"/>
      <c r="D1197" s="63"/>
      <c r="E1197" s="63"/>
      <c r="F1197" s="63"/>
      <c r="G1197" s="63"/>
      <c r="H1197" s="63"/>
      <c r="I1197" s="66"/>
      <c r="J1197" s="66"/>
    </row>
    <row r="1198" spans="1:10" ht="12.75">
      <c r="A1198" s="63"/>
      <c r="B1198" s="63"/>
      <c r="C1198" s="63"/>
      <c r="D1198" s="63"/>
      <c r="E1198" s="63"/>
      <c r="F1198" s="63"/>
      <c r="G1198" s="63"/>
      <c r="H1198" s="63"/>
      <c r="I1198" s="66"/>
      <c r="J1198" s="66"/>
    </row>
    <row r="1199" spans="1:10" ht="12.75">
      <c r="A1199" s="63"/>
      <c r="B1199" s="63"/>
      <c r="C1199" s="63"/>
      <c r="D1199" s="63"/>
      <c r="E1199" s="63"/>
      <c r="F1199" s="63"/>
      <c r="G1199" s="63"/>
      <c r="H1199" s="63"/>
      <c r="I1199" s="66"/>
      <c r="J1199" s="66"/>
    </row>
    <row r="1200" spans="1:10" ht="12.75">
      <c r="A1200" s="63"/>
      <c r="B1200" s="63"/>
      <c r="C1200" s="63"/>
      <c r="D1200" s="63"/>
      <c r="E1200" s="63"/>
      <c r="F1200" s="63"/>
      <c r="G1200" s="63"/>
      <c r="H1200" s="63"/>
      <c r="I1200" s="66"/>
      <c r="J1200" s="66"/>
    </row>
    <row r="1201" spans="1:10" ht="12.75">
      <c r="A1201" s="63"/>
      <c r="B1201" s="63"/>
      <c r="C1201" s="63"/>
      <c r="D1201" s="63"/>
      <c r="E1201" s="63"/>
      <c r="F1201" s="63"/>
      <c r="G1201" s="63"/>
      <c r="H1201" s="63"/>
      <c r="I1201" s="66"/>
      <c r="J1201" s="66"/>
    </row>
    <row r="1202" spans="1:10" ht="12.75">
      <c r="A1202" s="63"/>
      <c r="B1202" s="63"/>
      <c r="C1202" s="63"/>
      <c r="D1202" s="63"/>
      <c r="E1202" s="63"/>
      <c r="F1202" s="63"/>
      <c r="G1202" s="63"/>
      <c r="H1202" s="63"/>
      <c r="I1202" s="66"/>
      <c r="J1202" s="66"/>
    </row>
    <row r="1203" spans="1:10" ht="12.75">
      <c r="A1203" s="63"/>
      <c r="B1203" s="63"/>
      <c r="C1203" s="63"/>
      <c r="D1203" s="63"/>
      <c r="E1203" s="63"/>
      <c r="F1203" s="63"/>
      <c r="G1203" s="63"/>
      <c r="H1203" s="63"/>
      <c r="I1203" s="66"/>
      <c r="J1203" s="66"/>
    </row>
    <row r="1204" spans="1:10" ht="12.75">
      <c r="A1204" s="63"/>
      <c r="B1204" s="63"/>
      <c r="C1204" s="63"/>
      <c r="D1204" s="63"/>
      <c r="E1204" s="63"/>
      <c r="F1204" s="63"/>
      <c r="G1204" s="63"/>
      <c r="H1204" s="63"/>
      <c r="I1204" s="66"/>
      <c r="J1204" s="66"/>
    </row>
    <row r="1205" spans="1:10" ht="12.75">
      <c r="A1205" s="63"/>
      <c r="B1205" s="63"/>
      <c r="C1205" s="63"/>
      <c r="D1205" s="63"/>
      <c r="E1205" s="63"/>
      <c r="F1205" s="63"/>
      <c r="G1205" s="63"/>
      <c r="H1205" s="63"/>
      <c r="I1205" s="66"/>
      <c r="J1205" s="66"/>
    </row>
    <row r="1206" spans="1:10" ht="12.75">
      <c r="A1206" s="63"/>
      <c r="B1206" s="63"/>
      <c r="C1206" s="63"/>
      <c r="D1206" s="63"/>
      <c r="E1206" s="63"/>
      <c r="F1206" s="63"/>
      <c r="G1206" s="63"/>
      <c r="H1206" s="63"/>
      <c r="I1206" s="66"/>
      <c r="J1206" s="66"/>
    </row>
    <row r="1207" spans="1:10" ht="12.75">
      <c r="A1207" s="63"/>
      <c r="B1207" s="63"/>
      <c r="C1207" s="63"/>
      <c r="D1207" s="63"/>
      <c r="E1207" s="63"/>
      <c r="F1207" s="63"/>
      <c r="G1207" s="63"/>
      <c r="H1207" s="63"/>
      <c r="I1207" s="66"/>
      <c r="J1207" s="66"/>
    </row>
    <row r="1208" spans="1:10" ht="12.75">
      <c r="A1208" s="63"/>
      <c r="B1208" s="63"/>
      <c r="C1208" s="63"/>
      <c r="D1208" s="63"/>
      <c r="E1208" s="63"/>
      <c r="F1208" s="63"/>
      <c r="G1208" s="63"/>
      <c r="H1208" s="63"/>
      <c r="I1208" s="66"/>
      <c r="J1208" s="66"/>
    </row>
    <row r="1209" spans="1:10" ht="12.75">
      <c r="A1209" s="63"/>
      <c r="B1209" s="63"/>
      <c r="C1209" s="63"/>
      <c r="D1209" s="63"/>
      <c r="E1209" s="63"/>
      <c r="F1209" s="63"/>
      <c r="G1209" s="63"/>
      <c r="H1209" s="63"/>
      <c r="I1209" s="66"/>
      <c r="J1209" s="66"/>
    </row>
    <row r="1210" spans="1:10" ht="12.75">
      <c r="A1210" s="63"/>
      <c r="B1210" s="63"/>
      <c r="C1210" s="63"/>
      <c r="D1210" s="63"/>
      <c r="E1210" s="63"/>
      <c r="F1210" s="63"/>
      <c r="G1210" s="63"/>
      <c r="H1210" s="63"/>
      <c r="I1210" s="66"/>
      <c r="J1210" s="66"/>
    </row>
    <row r="1211" spans="1:10" ht="12.75">
      <c r="A1211" s="63"/>
      <c r="B1211" s="63"/>
      <c r="C1211" s="63"/>
      <c r="D1211" s="63"/>
      <c r="E1211" s="63"/>
      <c r="F1211" s="63"/>
      <c r="G1211" s="63"/>
      <c r="H1211" s="63"/>
      <c r="I1211" s="66"/>
      <c r="J1211" s="66"/>
    </row>
    <row r="1212" spans="1:10" ht="12.75">
      <c r="A1212" s="63"/>
      <c r="B1212" s="63"/>
      <c r="C1212" s="63"/>
      <c r="D1212" s="63"/>
      <c r="E1212" s="63"/>
      <c r="F1212" s="63"/>
      <c r="G1212" s="63"/>
      <c r="H1212" s="63"/>
      <c r="I1212" s="66"/>
      <c r="J1212" s="66"/>
    </row>
    <row r="1213" spans="1:10" ht="12.75">
      <c r="A1213" s="63"/>
      <c r="B1213" s="63"/>
      <c r="C1213" s="63"/>
      <c r="D1213" s="63"/>
      <c r="E1213" s="63"/>
      <c r="F1213" s="63"/>
      <c r="G1213" s="63"/>
      <c r="H1213" s="63"/>
      <c r="I1213" s="66"/>
      <c r="J1213" s="66"/>
    </row>
    <row r="1214" spans="1:10" ht="12.75">
      <c r="A1214" s="63"/>
      <c r="B1214" s="63"/>
      <c r="C1214" s="63"/>
      <c r="D1214" s="63"/>
      <c r="E1214" s="63"/>
      <c r="F1214" s="63"/>
      <c r="G1214" s="63"/>
      <c r="H1214" s="63"/>
      <c r="I1214" s="66"/>
      <c r="J1214" s="66"/>
    </row>
    <row r="1215" spans="1:10" ht="12.75">
      <c r="A1215" s="63"/>
      <c r="B1215" s="63"/>
      <c r="C1215" s="63"/>
      <c r="D1215" s="63"/>
      <c r="E1215" s="63"/>
      <c r="F1215" s="63"/>
      <c r="G1215" s="63"/>
      <c r="H1215" s="63"/>
      <c r="I1215" s="66"/>
      <c r="J1215" s="66"/>
    </row>
    <row r="1216" spans="1:10" ht="12.75">
      <c r="A1216" s="63"/>
      <c r="B1216" s="63"/>
      <c r="C1216" s="63"/>
      <c r="D1216" s="63"/>
      <c r="E1216" s="63"/>
      <c r="F1216" s="63"/>
      <c r="G1216" s="63"/>
      <c r="H1216" s="63"/>
      <c r="I1216" s="66"/>
      <c r="J1216" s="66"/>
    </row>
    <row r="1217" spans="1:10" ht="12.75">
      <c r="A1217" s="63"/>
      <c r="B1217" s="63"/>
      <c r="C1217" s="63"/>
      <c r="D1217" s="63"/>
      <c r="E1217" s="63"/>
      <c r="F1217" s="63"/>
      <c r="G1217" s="63"/>
      <c r="H1217" s="63"/>
      <c r="I1217" s="66"/>
      <c r="J1217" s="66"/>
    </row>
    <row r="1218" spans="1:10" ht="12.75">
      <c r="A1218" s="63"/>
      <c r="B1218" s="63"/>
      <c r="C1218" s="63"/>
      <c r="D1218" s="63"/>
      <c r="E1218" s="63"/>
      <c r="F1218" s="63"/>
      <c r="G1218" s="63"/>
      <c r="H1218" s="63"/>
      <c r="I1218" s="66"/>
      <c r="J1218" s="66"/>
    </row>
    <row r="1219" spans="1:10" ht="12.75">
      <c r="A1219" s="63"/>
      <c r="B1219" s="63"/>
      <c r="C1219" s="63"/>
      <c r="D1219" s="63"/>
      <c r="E1219" s="63"/>
      <c r="F1219" s="63"/>
      <c r="G1219" s="63"/>
      <c r="H1219" s="63"/>
      <c r="I1219" s="66"/>
      <c r="J1219" s="66"/>
    </row>
    <row r="1220" spans="1:10" ht="12.75">
      <c r="A1220" s="63"/>
      <c r="B1220" s="63"/>
      <c r="C1220" s="63"/>
      <c r="D1220" s="63"/>
      <c r="E1220" s="63"/>
      <c r="F1220" s="63"/>
      <c r="G1220" s="63"/>
      <c r="H1220" s="63"/>
      <c r="I1220" s="66"/>
      <c r="J1220" s="66"/>
    </row>
    <row r="1221" spans="1:10" ht="12.75">
      <c r="A1221" s="63"/>
      <c r="B1221" s="63"/>
      <c r="C1221" s="63"/>
      <c r="D1221" s="63"/>
      <c r="E1221" s="63"/>
      <c r="F1221" s="63"/>
      <c r="G1221" s="63"/>
      <c r="H1221" s="63"/>
      <c r="I1221" s="66"/>
      <c r="J1221" s="66"/>
    </row>
    <row r="1222" spans="1:10" ht="12.75">
      <c r="A1222" s="63"/>
      <c r="B1222" s="63"/>
      <c r="C1222" s="63"/>
      <c r="D1222" s="63"/>
      <c r="E1222" s="63"/>
      <c r="F1222" s="63"/>
      <c r="G1222" s="63"/>
      <c r="H1222" s="63"/>
      <c r="I1222" s="66"/>
      <c r="J1222" s="66"/>
    </row>
    <row r="1223" spans="1:10" ht="12.75">
      <c r="A1223" s="63"/>
      <c r="B1223" s="63"/>
      <c r="C1223" s="63"/>
      <c r="D1223" s="63"/>
      <c r="E1223" s="63"/>
      <c r="F1223" s="63"/>
      <c r="G1223" s="63"/>
      <c r="H1223" s="63"/>
      <c r="I1223" s="66"/>
      <c r="J1223" s="66"/>
    </row>
    <row r="1224" spans="1:10" ht="12.75">
      <c r="A1224" s="63"/>
      <c r="B1224" s="63"/>
      <c r="C1224" s="63"/>
      <c r="D1224" s="63"/>
      <c r="E1224" s="63"/>
      <c r="F1224" s="63"/>
      <c r="G1224" s="63"/>
      <c r="H1224" s="63"/>
      <c r="I1224" s="66"/>
      <c r="J1224" s="66"/>
    </row>
    <row r="1225" spans="1:10" ht="12.75">
      <c r="A1225" s="63"/>
      <c r="B1225" s="63"/>
      <c r="C1225" s="63"/>
      <c r="D1225" s="63"/>
      <c r="E1225" s="63"/>
      <c r="F1225" s="63"/>
      <c r="G1225" s="63"/>
      <c r="H1225" s="63"/>
      <c r="I1225" s="66"/>
      <c r="J1225" s="66"/>
    </row>
    <row r="1226" spans="1:10" ht="12.75">
      <c r="A1226" s="63"/>
      <c r="B1226" s="63"/>
      <c r="C1226" s="63"/>
      <c r="D1226" s="63"/>
      <c r="E1226" s="63"/>
      <c r="F1226" s="63"/>
      <c r="G1226" s="63"/>
      <c r="H1226" s="63"/>
      <c r="I1226" s="66"/>
      <c r="J1226" s="66"/>
    </row>
    <row r="1227" spans="1:10" ht="12.75">
      <c r="A1227" s="63"/>
      <c r="B1227" s="63"/>
      <c r="C1227" s="63"/>
      <c r="D1227" s="63"/>
      <c r="E1227" s="63"/>
      <c r="F1227" s="63"/>
      <c r="G1227" s="63"/>
      <c r="H1227" s="63"/>
      <c r="I1227" s="66"/>
      <c r="J1227" s="66"/>
    </row>
    <row r="1228" spans="1:10" ht="12.75">
      <c r="A1228" s="63"/>
      <c r="B1228" s="63"/>
      <c r="C1228" s="63"/>
      <c r="D1228" s="63"/>
      <c r="E1228" s="63"/>
      <c r="F1228" s="63"/>
      <c r="G1228" s="63"/>
      <c r="H1228" s="63"/>
      <c r="I1228" s="66"/>
      <c r="J1228" s="66"/>
    </row>
    <row r="1229" spans="1:10" ht="12.75">
      <c r="A1229" s="63"/>
      <c r="B1229" s="63"/>
      <c r="C1229" s="63"/>
      <c r="D1229" s="63"/>
      <c r="E1229" s="63"/>
      <c r="F1229" s="63"/>
      <c r="G1229" s="63"/>
      <c r="H1229" s="63"/>
      <c r="I1229" s="66"/>
      <c r="J1229" s="66"/>
    </row>
    <row r="1230" spans="1:10" ht="12.75">
      <c r="A1230" s="63"/>
      <c r="B1230" s="63"/>
      <c r="C1230" s="63"/>
      <c r="D1230" s="63"/>
      <c r="E1230" s="63"/>
      <c r="F1230" s="63"/>
      <c r="G1230" s="63"/>
      <c r="H1230" s="63"/>
      <c r="I1230" s="66"/>
      <c r="J1230" s="66"/>
    </row>
    <row r="1231" spans="1:10" ht="12.75">
      <c r="A1231" s="63"/>
      <c r="B1231" s="63"/>
      <c r="C1231" s="63"/>
      <c r="D1231" s="63"/>
      <c r="E1231" s="63"/>
      <c r="F1231" s="63"/>
      <c r="G1231" s="63"/>
      <c r="H1231" s="63"/>
      <c r="I1231" s="66"/>
      <c r="J1231" s="66"/>
    </row>
    <row r="1232" spans="1:10" ht="12.75">
      <c r="A1232" s="63"/>
      <c r="B1232" s="63"/>
      <c r="C1232" s="63"/>
      <c r="D1232" s="63"/>
      <c r="E1232" s="63"/>
      <c r="F1232" s="63"/>
      <c r="G1232" s="63"/>
      <c r="H1232" s="63"/>
      <c r="I1232" s="66"/>
      <c r="J1232" s="66"/>
    </row>
    <row r="1233" spans="1:10" ht="12.75">
      <c r="A1233" s="63"/>
      <c r="B1233" s="63"/>
      <c r="C1233" s="63"/>
      <c r="D1233" s="63"/>
      <c r="E1233" s="63"/>
      <c r="F1233" s="63"/>
      <c r="G1233" s="63"/>
      <c r="H1233" s="63"/>
      <c r="I1233" s="66"/>
      <c r="J1233" s="66"/>
    </row>
    <row r="1234" spans="1:10" ht="12.75">
      <c r="A1234" s="63"/>
      <c r="B1234" s="63"/>
      <c r="C1234" s="63"/>
      <c r="D1234" s="63"/>
      <c r="E1234" s="63"/>
      <c r="F1234" s="63"/>
      <c r="G1234" s="63"/>
      <c r="H1234" s="63"/>
      <c r="I1234" s="66"/>
      <c r="J1234" s="66"/>
    </row>
    <row r="1235" spans="1:10" ht="12.75">
      <c r="A1235" s="63"/>
      <c r="B1235" s="63"/>
      <c r="C1235" s="63"/>
      <c r="D1235" s="63"/>
      <c r="E1235" s="63"/>
      <c r="F1235" s="63"/>
      <c r="G1235" s="63"/>
      <c r="H1235" s="63"/>
      <c r="I1235" s="66"/>
      <c r="J1235" s="66"/>
    </row>
    <row r="1236" spans="1:10" ht="12.75">
      <c r="A1236" s="63"/>
      <c r="B1236" s="63"/>
      <c r="C1236" s="63"/>
      <c r="D1236" s="63"/>
      <c r="E1236" s="63"/>
      <c r="F1236" s="63"/>
      <c r="G1236" s="63"/>
      <c r="H1236" s="63"/>
      <c r="I1236" s="66"/>
      <c r="J1236" s="66"/>
    </row>
    <row r="1237" spans="1:10" ht="12.75">
      <c r="A1237" s="63"/>
      <c r="B1237" s="63"/>
      <c r="C1237" s="63"/>
      <c r="D1237" s="63"/>
      <c r="E1237" s="63"/>
      <c r="F1237" s="63"/>
      <c r="G1237" s="63"/>
      <c r="H1237" s="63"/>
      <c r="I1237" s="66"/>
      <c r="J1237" s="66"/>
    </row>
    <row r="1238" spans="1:10" ht="12.75">
      <c r="A1238" s="63"/>
      <c r="B1238" s="63"/>
      <c r="C1238" s="63"/>
      <c r="D1238" s="63"/>
      <c r="E1238" s="63"/>
      <c r="F1238" s="63"/>
      <c r="G1238" s="63"/>
      <c r="H1238" s="63"/>
      <c r="I1238" s="66"/>
      <c r="J1238" s="66"/>
    </row>
    <row r="1239" spans="1:10" ht="12.75">
      <c r="A1239" s="63"/>
      <c r="B1239" s="63"/>
      <c r="C1239" s="63"/>
      <c r="D1239" s="63"/>
      <c r="E1239" s="63"/>
      <c r="F1239" s="63"/>
      <c r="G1239" s="63"/>
      <c r="H1239" s="63"/>
      <c r="I1239" s="66"/>
      <c r="J1239" s="66"/>
    </row>
    <row r="1240" spans="1:10" ht="12.75">
      <c r="A1240" s="63"/>
      <c r="B1240" s="63"/>
      <c r="C1240" s="63"/>
      <c r="D1240" s="63"/>
      <c r="E1240" s="63"/>
      <c r="F1240" s="63"/>
      <c r="G1240" s="63"/>
      <c r="H1240" s="63"/>
      <c r="I1240" s="66"/>
      <c r="J1240" s="66"/>
    </row>
    <row r="1241" spans="1:10" ht="12.75">
      <c r="A1241" s="63"/>
      <c r="B1241" s="63"/>
      <c r="C1241" s="63"/>
      <c r="D1241" s="63"/>
      <c r="E1241" s="63"/>
      <c r="F1241" s="63"/>
      <c r="G1241" s="63"/>
      <c r="H1241" s="63"/>
      <c r="I1241" s="66"/>
      <c r="J1241" s="66"/>
    </row>
    <row r="1242" spans="1:10" ht="12.75">
      <c r="A1242" s="63"/>
      <c r="B1242" s="63"/>
      <c r="C1242" s="63"/>
      <c r="D1242" s="63"/>
      <c r="E1242" s="63"/>
      <c r="F1242" s="63"/>
      <c r="G1242" s="63"/>
      <c r="H1242" s="63"/>
      <c r="I1242" s="66"/>
      <c r="J1242" s="66"/>
    </row>
    <row r="1243" spans="1:10" ht="12.75">
      <c r="A1243" s="63"/>
      <c r="B1243" s="63"/>
      <c r="C1243" s="63"/>
      <c r="D1243" s="63"/>
      <c r="E1243" s="63"/>
      <c r="F1243" s="63"/>
      <c r="G1243" s="63"/>
      <c r="H1243" s="63"/>
      <c r="I1243" s="66"/>
      <c r="J1243" s="66"/>
    </row>
    <row r="1244" spans="1:10" ht="12.75">
      <c r="A1244" s="63"/>
      <c r="B1244" s="63"/>
      <c r="C1244" s="63"/>
      <c r="D1244" s="63"/>
      <c r="E1244" s="63"/>
      <c r="F1244" s="63"/>
      <c r="G1244" s="63"/>
      <c r="H1244" s="63"/>
      <c r="I1244" s="66"/>
      <c r="J1244" s="66"/>
    </row>
    <row r="1245" spans="1:10" ht="12.75">
      <c r="A1245" s="63"/>
      <c r="B1245" s="63"/>
      <c r="C1245" s="63"/>
      <c r="D1245" s="63"/>
      <c r="E1245" s="63"/>
      <c r="F1245" s="63"/>
      <c r="G1245" s="63"/>
      <c r="H1245" s="63"/>
      <c r="I1245" s="66"/>
      <c r="J1245" s="66"/>
    </row>
    <row r="1246" spans="1:10" ht="12.75">
      <c r="A1246" s="63"/>
      <c r="B1246" s="63"/>
      <c r="C1246" s="63"/>
      <c r="D1246" s="63"/>
      <c r="E1246" s="63"/>
      <c r="F1246" s="63"/>
      <c r="G1246" s="63"/>
      <c r="H1246" s="63"/>
      <c r="I1246" s="66"/>
      <c r="J1246" s="66"/>
    </row>
    <row r="1247" spans="1:10" ht="12.75">
      <c r="A1247" s="63"/>
      <c r="B1247" s="63"/>
      <c r="C1247" s="63"/>
      <c r="D1247" s="63"/>
      <c r="E1247" s="63"/>
      <c r="F1247" s="63"/>
      <c r="G1247" s="63"/>
      <c r="H1247" s="63"/>
      <c r="I1247" s="66"/>
      <c r="J1247" s="66"/>
    </row>
    <row r="1248" spans="1:10" ht="12.75">
      <c r="A1248" s="63"/>
      <c r="B1248" s="63"/>
      <c r="C1248" s="63"/>
      <c r="D1248" s="63"/>
      <c r="E1248" s="63"/>
      <c r="F1248" s="63"/>
      <c r="G1248" s="63"/>
      <c r="H1248" s="63"/>
      <c r="I1248" s="66"/>
      <c r="J1248" s="66"/>
    </row>
    <row r="1249" spans="1:10" ht="12.75">
      <c r="A1249" s="63"/>
      <c r="B1249" s="63"/>
      <c r="C1249" s="63"/>
      <c r="D1249" s="63"/>
      <c r="E1249" s="63"/>
      <c r="F1249" s="63"/>
      <c r="G1249" s="63"/>
      <c r="H1249" s="63"/>
      <c r="I1249" s="66"/>
      <c r="J1249" s="66"/>
    </row>
    <row r="1250" spans="1:10" ht="12.75">
      <c r="A1250" s="63"/>
      <c r="B1250" s="63"/>
      <c r="C1250" s="63"/>
      <c r="D1250" s="63"/>
      <c r="E1250" s="63"/>
      <c r="F1250" s="63"/>
      <c r="G1250" s="63"/>
      <c r="H1250" s="63"/>
      <c r="I1250" s="66"/>
      <c r="J1250" s="66"/>
    </row>
    <row r="1251" spans="1:10" ht="12.75">
      <c r="A1251" s="63"/>
      <c r="B1251" s="63"/>
      <c r="C1251" s="63"/>
      <c r="D1251" s="63"/>
      <c r="E1251" s="63"/>
      <c r="F1251" s="63"/>
      <c r="G1251" s="63"/>
      <c r="H1251" s="63"/>
      <c r="I1251" s="66"/>
      <c r="J1251" s="66"/>
    </row>
    <row r="1252" spans="1:10" ht="12.75">
      <c r="A1252" s="63"/>
      <c r="B1252" s="63"/>
      <c r="C1252" s="63"/>
      <c r="D1252" s="63"/>
      <c r="E1252" s="63"/>
      <c r="F1252" s="63"/>
      <c r="G1252" s="63"/>
      <c r="H1252" s="63"/>
      <c r="I1252" s="66"/>
      <c r="J1252" s="66"/>
    </row>
    <row r="1253" spans="1:10" ht="12.75">
      <c r="A1253" s="63"/>
      <c r="B1253" s="63"/>
      <c r="C1253" s="63"/>
      <c r="D1253" s="63"/>
      <c r="E1253" s="63"/>
      <c r="F1253" s="63"/>
      <c r="G1253" s="63"/>
      <c r="H1253" s="63"/>
      <c r="I1253" s="66"/>
      <c r="J1253" s="66"/>
    </row>
    <row r="1254" spans="1:10" ht="12.75">
      <c r="A1254" s="63"/>
      <c r="B1254" s="63"/>
      <c r="C1254" s="63"/>
      <c r="D1254" s="63"/>
      <c r="E1254" s="63"/>
      <c r="F1254" s="63"/>
      <c r="G1254" s="63"/>
      <c r="H1254" s="63"/>
      <c r="I1254" s="66"/>
      <c r="J1254" s="66"/>
    </row>
    <row r="1255" spans="1:10" ht="12.75">
      <c r="A1255" s="63"/>
      <c r="B1255" s="63"/>
      <c r="C1255" s="63"/>
      <c r="D1255" s="63"/>
      <c r="E1255" s="63"/>
      <c r="F1255" s="63"/>
      <c r="G1255" s="63"/>
      <c r="H1255" s="63"/>
      <c r="I1255" s="66"/>
      <c r="J1255" s="66"/>
    </row>
    <row r="1256" spans="1:10" ht="12.75">
      <c r="A1256" s="63"/>
      <c r="B1256" s="63"/>
      <c r="C1256" s="63"/>
      <c r="D1256" s="63"/>
      <c r="E1256" s="63"/>
      <c r="F1256" s="63"/>
      <c r="G1256" s="63"/>
      <c r="H1256" s="63"/>
      <c r="I1256" s="66"/>
      <c r="J1256" s="66"/>
    </row>
    <row r="1257" spans="1:10" ht="12.75">
      <c r="A1257" s="63"/>
      <c r="B1257" s="63"/>
      <c r="C1257" s="63"/>
      <c r="D1257" s="63"/>
      <c r="E1257" s="63"/>
      <c r="F1257" s="63"/>
      <c r="G1257" s="63"/>
      <c r="H1257" s="63"/>
      <c r="I1257" s="66"/>
      <c r="J1257" s="66"/>
    </row>
    <row r="1258" spans="1:10" ht="12.75">
      <c r="A1258" s="63"/>
      <c r="B1258" s="63"/>
      <c r="C1258" s="63"/>
      <c r="D1258" s="63"/>
      <c r="E1258" s="63"/>
      <c r="F1258" s="63"/>
      <c r="G1258" s="63"/>
      <c r="H1258" s="63"/>
      <c r="I1258" s="66"/>
      <c r="J1258" s="66"/>
    </row>
    <row r="1259" spans="1:10" ht="12.75">
      <c r="A1259" s="63"/>
      <c r="B1259" s="63"/>
      <c r="C1259" s="63"/>
      <c r="D1259" s="63"/>
      <c r="E1259" s="63"/>
      <c r="F1259" s="63"/>
      <c r="G1259" s="63"/>
      <c r="H1259" s="63"/>
      <c r="I1259" s="66"/>
      <c r="J1259" s="66"/>
    </row>
    <row r="1260" spans="1:10" ht="12.75">
      <c r="A1260" s="63"/>
      <c r="B1260" s="63"/>
      <c r="C1260" s="63"/>
      <c r="D1260" s="63"/>
      <c r="E1260" s="63"/>
      <c r="F1260" s="63"/>
      <c r="G1260" s="63"/>
      <c r="H1260" s="63"/>
      <c r="I1260" s="66"/>
      <c r="J1260" s="66"/>
    </row>
    <row r="1261" spans="1:10" ht="12.75">
      <c r="A1261" s="63"/>
      <c r="B1261" s="63"/>
      <c r="C1261" s="63"/>
      <c r="D1261" s="63"/>
      <c r="E1261" s="63"/>
      <c r="F1261" s="63"/>
      <c r="G1261" s="63"/>
      <c r="H1261" s="63"/>
      <c r="I1261" s="66"/>
      <c r="J1261" s="66"/>
    </row>
    <row r="1262" spans="1:10" ht="12.75">
      <c r="A1262" s="63"/>
      <c r="B1262" s="63"/>
      <c r="C1262" s="63"/>
      <c r="D1262" s="63"/>
      <c r="E1262" s="63"/>
      <c r="F1262" s="63"/>
      <c r="G1262" s="63"/>
      <c r="H1262" s="63"/>
      <c r="I1262" s="66"/>
      <c r="J1262" s="66"/>
    </row>
    <row r="1263" spans="1:10" ht="12.75">
      <c r="A1263" s="63"/>
      <c r="B1263" s="63"/>
      <c r="C1263" s="63"/>
      <c r="D1263" s="63"/>
      <c r="E1263" s="63"/>
      <c r="F1263" s="63"/>
      <c r="G1263" s="63"/>
      <c r="H1263" s="63"/>
      <c r="I1263" s="66"/>
      <c r="J1263" s="66"/>
    </row>
    <row r="1264" spans="1:10" ht="12.75">
      <c r="A1264" s="63"/>
      <c r="B1264" s="63"/>
      <c r="C1264" s="63"/>
      <c r="D1264" s="63"/>
      <c r="E1264" s="63"/>
      <c r="F1264" s="63"/>
      <c r="G1264" s="63"/>
      <c r="H1264" s="63"/>
      <c r="I1264" s="66"/>
      <c r="J1264" s="66"/>
    </row>
    <row r="1265" spans="1:10" ht="12.75">
      <c r="A1265" s="63"/>
      <c r="B1265" s="63"/>
      <c r="C1265" s="63"/>
      <c r="D1265" s="63"/>
      <c r="E1265" s="63"/>
      <c r="F1265" s="63"/>
      <c r="G1265" s="63"/>
      <c r="H1265" s="63"/>
      <c r="I1265" s="66"/>
      <c r="J1265" s="66"/>
    </row>
    <row r="1266" spans="1:10" ht="12.75">
      <c r="A1266" s="63"/>
      <c r="B1266" s="63"/>
      <c r="C1266" s="63"/>
      <c r="D1266" s="63"/>
      <c r="E1266" s="63"/>
      <c r="F1266" s="63"/>
      <c r="G1266" s="63"/>
      <c r="H1266" s="63"/>
      <c r="I1266" s="66"/>
      <c r="J1266" s="66"/>
    </row>
    <row r="1267" spans="1:10" ht="12.75">
      <c r="A1267" s="63"/>
      <c r="B1267" s="63"/>
      <c r="C1267" s="63"/>
      <c r="D1267" s="63"/>
      <c r="E1267" s="63"/>
      <c r="F1267" s="63"/>
      <c r="G1267" s="63"/>
      <c r="H1267" s="63"/>
      <c r="I1267" s="66"/>
      <c r="J1267" s="66"/>
    </row>
    <row r="1268" spans="1:10" ht="12.75">
      <c r="A1268" s="63"/>
      <c r="B1268" s="63"/>
      <c r="C1268" s="63"/>
      <c r="D1268" s="63"/>
      <c r="E1268" s="63"/>
      <c r="F1268" s="63"/>
      <c r="G1268" s="63"/>
      <c r="H1268" s="63"/>
      <c r="I1268" s="66"/>
      <c r="J1268" s="66"/>
    </row>
    <row r="1269" spans="1:10" ht="12.75">
      <c r="A1269" s="63"/>
      <c r="B1269" s="63"/>
      <c r="C1269" s="63"/>
      <c r="D1269" s="63"/>
      <c r="E1269" s="63"/>
      <c r="F1269" s="63"/>
      <c r="G1269" s="63"/>
      <c r="H1269" s="63"/>
      <c r="I1269" s="66"/>
      <c r="J1269" s="66"/>
    </row>
    <row r="1270" spans="1:10" ht="12.75">
      <c r="A1270" s="63"/>
      <c r="B1270" s="63"/>
      <c r="C1270" s="63"/>
      <c r="D1270" s="63"/>
      <c r="E1270" s="63"/>
      <c r="F1270" s="63"/>
      <c r="G1270" s="63"/>
      <c r="H1270" s="63"/>
      <c r="I1270" s="66"/>
      <c r="J1270" s="66"/>
    </row>
    <row r="1271" spans="1:10" ht="12.75">
      <c r="A1271" s="63"/>
      <c r="B1271" s="63"/>
      <c r="C1271" s="63"/>
      <c r="D1271" s="63"/>
      <c r="E1271" s="63"/>
      <c r="F1271" s="63"/>
      <c r="G1271" s="63"/>
      <c r="H1271" s="63"/>
      <c r="I1271" s="66"/>
      <c r="J1271" s="66"/>
    </row>
    <row r="1272" spans="1:10" ht="12.75">
      <c r="A1272" s="63"/>
      <c r="B1272" s="63"/>
      <c r="C1272" s="63"/>
      <c r="D1272" s="63"/>
      <c r="E1272" s="63"/>
      <c r="F1272" s="63"/>
      <c r="G1272" s="63"/>
      <c r="H1272" s="63"/>
      <c r="I1272" s="66"/>
      <c r="J1272" s="66"/>
    </row>
    <row r="1273" spans="1:10" ht="12.75">
      <c r="A1273" s="63"/>
      <c r="B1273" s="63"/>
      <c r="C1273" s="63"/>
      <c r="D1273" s="63"/>
      <c r="E1273" s="63"/>
      <c r="F1273" s="63"/>
      <c r="G1273" s="63"/>
      <c r="H1273" s="63"/>
      <c r="I1273" s="66"/>
      <c r="J1273" s="66"/>
    </row>
    <row r="1274" spans="1:10" ht="12.75">
      <c r="A1274" s="63"/>
      <c r="B1274" s="63"/>
      <c r="C1274" s="63"/>
      <c r="D1274" s="63"/>
      <c r="E1274" s="63"/>
      <c r="F1274" s="63"/>
      <c r="G1274" s="63"/>
      <c r="H1274" s="63"/>
      <c r="I1274" s="66"/>
      <c r="J1274" s="66"/>
    </row>
    <row r="1275" spans="1:10" ht="12.75">
      <c r="A1275" s="63"/>
      <c r="B1275" s="63"/>
      <c r="C1275" s="63"/>
      <c r="D1275" s="63"/>
      <c r="E1275" s="63"/>
      <c r="F1275" s="63"/>
      <c r="G1275" s="63"/>
      <c r="H1275" s="63"/>
      <c r="I1275" s="66"/>
      <c r="J1275" s="66"/>
    </row>
    <row r="1276" spans="1:10" ht="12.75">
      <c r="A1276" s="63"/>
      <c r="B1276" s="63"/>
      <c r="C1276" s="63"/>
      <c r="D1276" s="63"/>
      <c r="E1276" s="63"/>
      <c r="F1276" s="63"/>
      <c r="G1276" s="63"/>
      <c r="H1276" s="63"/>
      <c r="I1276" s="66"/>
      <c r="J1276" s="66"/>
    </row>
    <row r="1277" spans="1:10" ht="12.75">
      <c r="A1277" s="63"/>
      <c r="B1277" s="63"/>
      <c r="C1277" s="63"/>
      <c r="D1277" s="63"/>
      <c r="E1277" s="63"/>
      <c r="F1277" s="63"/>
      <c r="G1277" s="63"/>
      <c r="H1277" s="63"/>
      <c r="I1277" s="66"/>
      <c r="J1277" s="66"/>
    </row>
    <row r="1278" spans="1:10" ht="12.75">
      <c r="A1278" s="63"/>
      <c r="B1278" s="63"/>
      <c r="C1278" s="63"/>
      <c r="D1278" s="63"/>
      <c r="E1278" s="63"/>
      <c r="F1278" s="63"/>
      <c r="G1278" s="63"/>
      <c r="H1278" s="63"/>
      <c r="I1278" s="66"/>
      <c r="J1278" s="66"/>
    </row>
    <row r="1279" spans="1:10" ht="12.75">
      <c r="A1279" s="63"/>
      <c r="B1279" s="63"/>
      <c r="C1279" s="63"/>
      <c r="D1279" s="63"/>
      <c r="E1279" s="63"/>
      <c r="F1279" s="63"/>
      <c r="G1279" s="63"/>
      <c r="H1279" s="63"/>
      <c r="I1279" s="66"/>
      <c r="J1279" s="66"/>
    </row>
    <row r="1280" spans="1:10" ht="12.75">
      <c r="A1280" s="63"/>
      <c r="B1280" s="63"/>
      <c r="C1280" s="63"/>
      <c r="D1280" s="63"/>
      <c r="E1280" s="63"/>
      <c r="F1280" s="63"/>
      <c r="G1280" s="63"/>
      <c r="H1280" s="63"/>
      <c r="I1280" s="66"/>
      <c r="J1280" s="66"/>
    </row>
    <row r="1281" spans="1:10" ht="12.75">
      <c r="A1281" s="63"/>
      <c r="B1281" s="63"/>
      <c r="C1281" s="63"/>
      <c r="D1281" s="63"/>
      <c r="E1281" s="63"/>
      <c r="F1281" s="63"/>
      <c r="G1281" s="63"/>
      <c r="H1281" s="63"/>
      <c r="I1281" s="66"/>
      <c r="J1281" s="66"/>
    </row>
    <row r="1282" spans="1:10" ht="12.75">
      <c r="A1282" s="63"/>
      <c r="B1282" s="63"/>
      <c r="C1282" s="63"/>
      <c r="D1282" s="63"/>
      <c r="E1282" s="63"/>
      <c r="F1282" s="63"/>
      <c r="G1282" s="63"/>
      <c r="H1282" s="63"/>
      <c r="I1282" s="66"/>
      <c r="J1282" s="66"/>
    </row>
    <row r="1283" spans="1:10" ht="12.75">
      <c r="A1283" s="63"/>
      <c r="B1283" s="63"/>
      <c r="C1283" s="63"/>
      <c r="D1283" s="63"/>
      <c r="E1283" s="63"/>
      <c r="F1283" s="63"/>
      <c r="G1283" s="63"/>
      <c r="H1283" s="63"/>
      <c r="I1283" s="66"/>
      <c r="J1283" s="66"/>
    </row>
    <row r="1284" spans="1:10" ht="12.75">
      <c r="A1284" s="63"/>
      <c r="B1284" s="63"/>
      <c r="C1284" s="63"/>
      <c r="D1284" s="63"/>
      <c r="E1284" s="63"/>
      <c r="F1284" s="63"/>
      <c r="G1284" s="63"/>
      <c r="H1284" s="63"/>
      <c r="I1284" s="66"/>
      <c r="J1284" s="66"/>
    </row>
    <row r="1285" spans="1:10" ht="12.75">
      <c r="A1285" s="63"/>
      <c r="B1285" s="63"/>
      <c r="C1285" s="63"/>
      <c r="D1285" s="63"/>
      <c r="E1285" s="63"/>
      <c r="F1285" s="63"/>
      <c r="G1285" s="63"/>
      <c r="H1285" s="63"/>
      <c r="I1285" s="66"/>
      <c r="J1285" s="66"/>
    </row>
    <row r="1286" spans="1:10" ht="12.75">
      <c r="A1286" s="63"/>
      <c r="B1286" s="63"/>
      <c r="C1286" s="63"/>
      <c r="D1286" s="63"/>
      <c r="E1286" s="63"/>
      <c r="F1286" s="63"/>
      <c r="G1286" s="63"/>
      <c r="H1286" s="63"/>
      <c r="I1286" s="66"/>
      <c r="J1286" s="66"/>
    </row>
    <row r="1287" spans="1:10" ht="12.75">
      <c r="A1287" s="63"/>
      <c r="B1287" s="63"/>
      <c r="C1287" s="63"/>
      <c r="D1287" s="63"/>
      <c r="E1287" s="63"/>
      <c r="F1287" s="63"/>
      <c r="G1287" s="63"/>
      <c r="H1287" s="63"/>
      <c r="I1287" s="66"/>
      <c r="J1287" s="66"/>
    </row>
    <row r="1288" spans="1:10" ht="12.75">
      <c r="A1288" s="63"/>
      <c r="B1288" s="63"/>
      <c r="C1288" s="63"/>
      <c r="D1288" s="63"/>
      <c r="E1288" s="63"/>
      <c r="F1288" s="63"/>
      <c r="G1288" s="63"/>
      <c r="H1288" s="63"/>
      <c r="I1288" s="66"/>
      <c r="J1288" s="66"/>
    </row>
    <row r="1289" spans="1:10" ht="12.75">
      <c r="A1289" s="63"/>
      <c r="B1289" s="63"/>
      <c r="C1289" s="63"/>
      <c r="D1289" s="63"/>
      <c r="E1289" s="63"/>
      <c r="F1289" s="63"/>
      <c r="G1289" s="63"/>
      <c r="H1289" s="63"/>
      <c r="I1289" s="66"/>
      <c r="J1289" s="66"/>
    </row>
    <row r="1290" spans="1:10" ht="12.75">
      <c r="A1290" s="63"/>
      <c r="B1290" s="63"/>
      <c r="C1290" s="63"/>
      <c r="D1290" s="63"/>
      <c r="E1290" s="63"/>
      <c r="F1290" s="63"/>
      <c r="G1290" s="63"/>
      <c r="H1290" s="63"/>
      <c r="I1290" s="66"/>
      <c r="J1290" s="66"/>
    </row>
    <row r="1291" spans="1:10" ht="12.75">
      <c r="A1291" s="63"/>
      <c r="B1291" s="63"/>
      <c r="C1291" s="63"/>
      <c r="D1291" s="63"/>
      <c r="E1291" s="63"/>
      <c r="F1291" s="63"/>
      <c r="G1291" s="63"/>
      <c r="H1291" s="63"/>
      <c r="I1291" s="66"/>
      <c r="J1291" s="66"/>
    </row>
    <row r="1292" spans="1:10" ht="12.75">
      <c r="A1292" s="63"/>
      <c r="B1292" s="63"/>
      <c r="C1292" s="63"/>
      <c r="D1292" s="63"/>
      <c r="E1292" s="63"/>
      <c r="F1292" s="63"/>
      <c r="G1292" s="63"/>
      <c r="H1292" s="63"/>
      <c r="I1292" s="66"/>
      <c r="J1292" s="66"/>
    </row>
    <row r="1293" spans="1:10" ht="12.75">
      <c r="A1293" s="63"/>
      <c r="B1293" s="63"/>
      <c r="C1293" s="63"/>
      <c r="D1293" s="63"/>
      <c r="E1293" s="63"/>
      <c r="F1293" s="63"/>
      <c r="G1293" s="63"/>
      <c r="H1293" s="63"/>
      <c r="I1293" s="66"/>
      <c r="J1293" s="66"/>
    </row>
    <row r="1294" spans="1:10" ht="12.75">
      <c r="A1294" s="63"/>
      <c r="B1294" s="63"/>
      <c r="C1294" s="63"/>
      <c r="D1294" s="63"/>
      <c r="E1294" s="63"/>
      <c r="F1294" s="63"/>
      <c r="G1294" s="63"/>
      <c r="H1294" s="63"/>
      <c r="I1294" s="66"/>
      <c r="J1294" s="66"/>
    </row>
    <row r="1295" spans="1:10" ht="12.75">
      <c r="A1295" s="63"/>
      <c r="B1295" s="63"/>
      <c r="C1295" s="63"/>
      <c r="D1295" s="63"/>
      <c r="E1295" s="63"/>
      <c r="F1295" s="63"/>
      <c r="G1295" s="63"/>
      <c r="H1295" s="63"/>
      <c r="I1295" s="66"/>
      <c r="J1295" s="66"/>
    </row>
    <row r="1296" spans="1:10" ht="12.75">
      <c r="A1296" s="63"/>
      <c r="B1296" s="63"/>
      <c r="C1296" s="63"/>
      <c r="D1296" s="63"/>
      <c r="E1296" s="63"/>
      <c r="F1296" s="63"/>
      <c r="G1296" s="63"/>
      <c r="H1296" s="63"/>
      <c r="I1296" s="66"/>
      <c r="J1296" s="66"/>
    </row>
    <row r="1297" spans="1:10" ht="12.75">
      <c r="A1297" s="63"/>
      <c r="B1297" s="63"/>
      <c r="C1297" s="63"/>
      <c r="D1297" s="63"/>
      <c r="E1297" s="63"/>
      <c r="F1297" s="63"/>
      <c r="G1297" s="63"/>
      <c r="H1297" s="63"/>
      <c r="I1297" s="66"/>
      <c r="J1297" s="66"/>
    </row>
    <row r="1298" spans="1:10" ht="12.75">
      <c r="A1298" s="63"/>
      <c r="B1298" s="63"/>
      <c r="C1298" s="63"/>
      <c r="D1298" s="63"/>
      <c r="E1298" s="63"/>
      <c r="F1298" s="63"/>
      <c r="G1298" s="63"/>
      <c r="H1298" s="63"/>
      <c r="I1298" s="66"/>
      <c r="J1298" s="66"/>
    </row>
    <row r="1299" spans="1:10" ht="12.75">
      <c r="A1299" s="63"/>
      <c r="B1299" s="63"/>
      <c r="C1299" s="63"/>
      <c r="D1299" s="63"/>
      <c r="E1299" s="63"/>
      <c r="F1299" s="63"/>
      <c r="G1299" s="63"/>
      <c r="H1299" s="63"/>
      <c r="I1299" s="66"/>
      <c r="J1299" s="66"/>
    </row>
    <row r="1300" spans="1:10" ht="12.75">
      <c r="A1300" s="63"/>
      <c r="B1300" s="63"/>
      <c r="C1300" s="63"/>
      <c r="D1300" s="63"/>
      <c r="E1300" s="63"/>
      <c r="F1300" s="63"/>
      <c r="G1300" s="63"/>
      <c r="H1300" s="63"/>
      <c r="I1300" s="66"/>
      <c r="J1300" s="66"/>
    </row>
    <row r="1301" spans="1:10" ht="12.75">
      <c r="A1301" s="63"/>
      <c r="B1301" s="63"/>
      <c r="C1301" s="63"/>
      <c r="D1301" s="63"/>
      <c r="E1301" s="63"/>
      <c r="F1301" s="63"/>
      <c r="G1301" s="63"/>
      <c r="H1301" s="63"/>
      <c r="I1301" s="66"/>
      <c r="J1301" s="66"/>
    </row>
    <row r="1302" spans="1:10" ht="12.75">
      <c r="A1302" s="63"/>
      <c r="B1302" s="63"/>
      <c r="C1302" s="63"/>
      <c r="D1302" s="63"/>
      <c r="E1302" s="63"/>
      <c r="F1302" s="63"/>
      <c r="G1302" s="63"/>
      <c r="H1302" s="63"/>
      <c r="I1302" s="66"/>
      <c r="J1302" s="66"/>
    </row>
    <row r="1303" spans="1:10" ht="12.75">
      <c r="A1303" s="63"/>
      <c r="B1303" s="63"/>
      <c r="C1303" s="63"/>
      <c r="D1303" s="63"/>
      <c r="E1303" s="63"/>
      <c r="F1303" s="63"/>
      <c r="G1303" s="63"/>
      <c r="H1303" s="63"/>
      <c r="I1303" s="66"/>
      <c r="J1303" s="66"/>
    </row>
    <row r="1304" spans="1:10" ht="12.75">
      <c r="A1304" s="63"/>
      <c r="B1304" s="63"/>
      <c r="C1304" s="63"/>
      <c r="D1304" s="63"/>
      <c r="E1304" s="63"/>
      <c r="F1304" s="63"/>
      <c r="G1304" s="63"/>
      <c r="H1304" s="63"/>
      <c r="I1304" s="66"/>
      <c r="J1304" s="66"/>
    </row>
    <row r="1305" spans="1:10" ht="12.75">
      <c r="A1305" s="63"/>
      <c r="B1305" s="63"/>
      <c r="C1305" s="63"/>
      <c r="D1305" s="63"/>
      <c r="E1305" s="63"/>
      <c r="F1305" s="63"/>
      <c r="G1305" s="63"/>
      <c r="H1305" s="63"/>
      <c r="I1305" s="66"/>
      <c r="J1305" s="66"/>
    </row>
    <row r="1306" spans="1:10" ht="12.75">
      <c r="A1306" s="63"/>
      <c r="B1306" s="63"/>
      <c r="C1306" s="63"/>
      <c r="D1306" s="63"/>
      <c r="E1306" s="63"/>
      <c r="F1306" s="63"/>
      <c r="G1306" s="63"/>
      <c r="H1306" s="63"/>
      <c r="I1306" s="66"/>
      <c r="J1306" s="66"/>
    </row>
    <row r="1307" spans="1:10" ht="12.75">
      <c r="A1307" s="63"/>
      <c r="B1307" s="63"/>
      <c r="C1307" s="63"/>
      <c r="D1307" s="63"/>
      <c r="E1307" s="63"/>
      <c r="F1307" s="63"/>
      <c r="G1307" s="63"/>
      <c r="H1307" s="63"/>
      <c r="I1307" s="66"/>
      <c r="J1307" s="66"/>
    </row>
    <row r="1308" spans="1:10" ht="12.75">
      <c r="A1308" s="63"/>
      <c r="B1308" s="63"/>
      <c r="C1308" s="63"/>
      <c r="D1308" s="63"/>
      <c r="E1308" s="63"/>
      <c r="F1308" s="63"/>
      <c r="G1308" s="63"/>
      <c r="H1308" s="63"/>
      <c r="I1308" s="66"/>
      <c r="J1308" s="66"/>
    </row>
    <row r="1309" spans="1:10" ht="12.75">
      <c r="A1309" s="63"/>
      <c r="B1309" s="63"/>
      <c r="C1309" s="63"/>
      <c r="D1309" s="63"/>
      <c r="E1309" s="63"/>
      <c r="F1309" s="63"/>
      <c r="G1309" s="63"/>
      <c r="H1309" s="63"/>
      <c r="I1309" s="66"/>
      <c r="J1309" s="66"/>
    </row>
    <row r="1310" spans="1:10" ht="12.75">
      <c r="A1310" s="63"/>
      <c r="B1310" s="63"/>
      <c r="C1310" s="63"/>
      <c r="D1310" s="63"/>
      <c r="E1310" s="63"/>
      <c r="F1310" s="63"/>
      <c r="G1310" s="63"/>
      <c r="H1310" s="63"/>
      <c r="I1310" s="66"/>
      <c r="J1310" s="66"/>
    </row>
    <row r="1311" spans="1:10" ht="12.75">
      <c r="A1311" s="63"/>
      <c r="B1311" s="63"/>
      <c r="C1311" s="63"/>
      <c r="D1311" s="63"/>
      <c r="E1311" s="63"/>
      <c r="F1311" s="63"/>
      <c r="G1311" s="63"/>
      <c r="H1311" s="63"/>
      <c r="I1311" s="66"/>
      <c r="J1311" s="66"/>
    </row>
    <row r="1312" spans="1:10" ht="12.75">
      <c r="A1312" s="63"/>
      <c r="B1312" s="63"/>
      <c r="C1312" s="63"/>
      <c r="D1312" s="63"/>
      <c r="E1312" s="63"/>
      <c r="F1312" s="63"/>
      <c r="G1312" s="63"/>
      <c r="H1312" s="63"/>
      <c r="I1312" s="66"/>
      <c r="J1312" s="66"/>
    </row>
    <row r="1313" spans="1:10" ht="12.75">
      <c r="A1313" s="63"/>
      <c r="B1313" s="63"/>
      <c r="C1313" s="63"/>
      <c r="D1313" s="63"/>
      <c r="E1313" s="63"/>
      <c r="F1313" s="63"/>
      <c r="G1313" s="63"/>
      <c r="H1313" s="63"/>
      <c r="I1313" s="66"/>
      <c r="J1313" s="66"/>
    </row>
    <row r="1314" spans="1:10" ht="12.75">
      <c r="A1314" s="63"/>
      <c r="B1314" s="63"/>
      <c r="C1314" s="63"/>
      <c r="D1314" s="63"/>
      <c r="E1314" s="63"/>
      <c r="F1314" s="63"/>
      <c r="G1314" s="63"/>
      <c r="H1314" s="63"/>
      <c r="I1314" s="66"/>
      <c r="J1314" s="66"/>
    </row>
    <row r="1315" spans="1:10" ht="12.75">
      <c r="A1315" s="63"/>
      <c r="B1315" s="63"/>
      <c r="C1315" s="63"/>
      <c r="D1315" s="63"/>
      <c r="E1315" s="63"/>
      <c r="F1315" s="63"/>
      <c r="G1315" s="63"/>
      <c r="H1315" s="63"/>
      <c r="I1315" s="66"/>
      <c r="J1315" s="66"/>
    </row>
    <row r="1316" spans="1:10" ht="12.75">
      <c r="A1316" s="63"/>
      <c r="B1316" s="63"/>
      <c r="C1316" s="63"/>
      <c r="D1316" s="63"/>
      <c r="E1316" s="63"/>
      <c r="F1316" s="63"/>
      <c r="G1316" s="63"/>
      <c r="H1316" s="63"/>
      <c r="I1316" s="66"/>
      <c r="J1316" s="66"/>
    </row>
    <row r="1317" spans="1:10" ht="12.75">
      <c r="A1317" s="63"/>
      <c r="B1317" s="63"/>
      <c r="C1317" s="63"/>
      <c r="D1317" s="63"/>
      <c r="E1317" s="63"/>
      <c r="F1317" s="63"/>
      <c r="G1317" s="63"/>
      <c r="H1317" s="63"/>
      <c r="I1317" s="66"/>
      <c r="J1317" s="66"/>
    </row>
    <row r="1318" spans="1:10" ht="12.75">
      <c r="A1318" s="63"/>
      <c r="B1318" s="63"/>
      <c r="C1318" s="63"/>
      <c r="D1318" s="63"/>
      <c r="E1318" s="63"/>
      <c r="F1318" s="63"/>
      <c r="G1318" s="63"/>
      <c r="H1318" s="63"/>
      <c r="I1318" s="66"/>
      <c r="J1318" s="66"/>
    </row>
    <row r="1319" spans="1:10" ht="12.75">
      <c r="A1319" s="63"/>
      <c r="B1319" s="63"/>
      <c r="C1319" s="63"/>
      <c r="D1319" s="63"/>
      <c r="E1319" s="63"/>
      <c r="F1319" s="63"/>
      <c r="G1319" s="63"/>
      <c r="H1319" s="63"/>
      <c r="I1319" s="66"/>
      <c r="J1319" s="66"/>
    </row>
    <row r="1320" spans="1:10" ht="12.75">
      <c r="A1320" s="63"/>
      <c r="B1320" s="63"/>
      <c r="C1320" s="63"/>
      <c r="D1320" s="63"/>
      <c r="E1320" s="63"/>
      <c r="F1320" s="63"/>
      <c r="G1320" s="63"/>
      <c r="H1320" s="63"/>
      <c r="I1320" s="66"/>
      <c r="J1320" s="66"/>
    </row>
    <row r="1321" spans="1:10" ht="12.75">
      <c r="A1321" s="63"/>
      <c r="B1321" s="63"/>
      <c r="C1321" s="63"/>
      <c r="D1321" s="63"/>
      <c r="E1321" s="63"/>
      <c r="F1321" s="63"/>
      <c r="G1321" s="63"/>
      <c r="H1321" s="63"/>
      <c r="I1321" s="66"/>
      <c r="J1321" s="66"/>
    </row>
    <row r="1322" spans="1:10" ht="12.75">
      <c r="A1322" s="63"/>
      <c r="B1322" s="63"/>
      <c r="C1322" s="63"/>
      <c r="D1322" s="63"/>
      <c r="E1322" s="63"/>
      <c r="F1322" s="63"/>
      <c r="G1322" s="63"/>
      <c r="H1322" s="63"/>
      <c r="I1322" s="66"/>
      <c r="J1322" s="66"/>
    </row>
    <row r="1323" spans="1:10" ht="12.75">
      <c r="A1323" s="63"/>
      <c r="B1323" s="63"/>
      <c r="C1323" s="63"/>
      <c r="D1323" s="63"/>
      <c r="E1323" s="63"/>
      <c r="F1323" s="63"/>
      <c r="G1323" s="63"/>
      <c r="H1323" s="63"/>
      <c r="I1323" s="66"/>
      <c r="J1323" s="66"/>
    </row>
    <row r="1324" spans="1:10" ht="12.75">
      <c r="A1324" s="63"/>
      <c r="B1324" s="63"/>
      <c r="C1324" s="63"/>
      <c r="D1324" s="63"/>
      <c r="E1324" s="63"/>
      <c r="F1324" s="63"/>
      <c r="G1324" s="63"/>
      <c r="H1324" s="63"/>
      <c r="I1324" s="66"/>
      <c r="J1324" s="66"/>
    </row>
    <row r="1325" spans="1:10" ht="12.75">
      <c r="A1325" s="63"/>
      <c r="B1325" s="63"/>
      <c r="C1325" s="63"/>
      <c r="D1325" s="63"/>
      <c r="E1325" s="63"/>
      <c r="F1325" s="63"/>
      <c r="G1325" s="63"/>
      <c r="H1325" s="63"/>
      <c r="I1325" s="66"/>
      <c r="J1325" s="66"/>
    </row>
    <row r="1326" spans="1:10" ht="12.75">
      <c r="A1326" s="63"/>
      <c r="B1326" s="63"/>
      <c r="C1326" s="63"/>
      <c r="D1326" s="63"/>
      <c r="E1326" s="63"/>
      <c r="F1326" s="63"/>
      <c r="G1326" s="63"/>
      <c r="H1326" s="63"/>
      <c r="I1326" s="66"/>
      <c r="J1326" s="66"/>
    </row>
    <row r="1327" spans="1:10" ht="12.75">
      <c r="A1327" s="63"/>
      <c r="B1327" s="63"/>
      <c r="C1327" s="63"/>
      <c r="D1327" s="63"/>
      <c r="E1327" s="63"/>
      <c r="F1327" s="63"/>
      <c r="G1327" s="63"/>
      <c r="H1327" s="63"/>
      <c r="I1327" s="66"/>
      <c r="J1327" s="66"/>
    </row>
    <row r="1328" spans="1:10" ht="12.75">
      <c r="A1328" s="63"/>
      <c r="B1328" s="63"/>
      <c r="C1328" s="63"/>
      <c r="D1328" s="63"/>
      <c r="E1328" s="63"/>
      <c r="F1328" s="63"/>
      <c r="G1328" s="63"/>
      <c r="H1328" s="63"/>
      <c r="I1328" s="66"/>
      <c r="J1328" s="66"/>
    </row>
    <row r="1329" spans="1:10" ht="12.75">
      <c r="A1329" s="63"/>
      <c r="B1329" s="63"/>
      <c r="C1329" s="63"/>
      <c r="D1329" s="63"/>
      <c r="E1329" s="63"/>
      <c r="F1329" s="63"/>
      <c r="G1329" s="63"/>
      <c r="H1329" s="63"/>
      <c r="I1329" s="66"/>
      <c r="J1329" s="66"/>
    </row>
    <row r="1330" spans="1:10" ht="12.75">
      <c r="A1330" s="63"/>
      <c r="B1330" s="63"/>
      <c r="C1330" s="63"/>
      <c r="D1330" s="63"/>
      <c r="E1330" s="63"/>
      <c r="F1330" s="63"/>
      <c r="G1330" s="63"/>
      <c r="H1330" s="63"/>
      <c r="I1330" s="66"/>
      <c r="J1330" s="66"/>
    </row>
    <row r="1331" spans="1:10" ht="12.75">
      <c r="A1331" s="63"/>
      <c r="B1331" s="63"/>
      <c r="C1331" s="63"/>
      <c r="D1331" s="63"/>
      <c r="E1331" s="63"/>
      <c r="F1331" s="63"/>
      <c r="G1331" s="63"/>
      <c r="H1331" s="63"/>
      <c r="I1331" s="66"/>
      <c r="J1331" s="66"/>
    </row>
    <row r="1332" spans="1:10" ht="12.75">
      <c r="A1332" s="63"/>
      <c r="B1332" s="63"/>
      <c r="C1332" s="63"/>
      <c r="D1332" s="63"/>
      <c r="E1332" s="63"/>
      <c r="F1332" s="63"/>
      <c r="G1332" s="63"/>
      <c r="H1332" s="63"/>
      <c r="I1332" s="66"/>
      <c r="J1332" s="66"/>
    </row>
    <row r="1333" spans="1:10" ht="12.75">
      <c r="A1333" s="63"/>
      <c r="B1333" s="63"/>
      <c r="C1333" s="63"/>
      <c r="D1333" s="63"/>
      <c r="E1333" s="63"/>
      <c r="F1333" s="63"/>
      <c r="G1333" s="63"/>
      <c r="H1333" s="63"/>
      <c r="I1333" s="66"/>
      <c r="J1333" s="66"/>
    </row>
    <row r="1334" spans="1:10" ht="12.75">
      <c r="A1334" s="63"/>
      <c r="B1334" s="63"/>
      <c r="C1334" s="63"/>
      <c r="D1334" s="63"/>
      <c r="E1334" s="63"/>
      <c r="F1334" s="63"/>
      <c r="G1334" s="63"/>
      <c r="H1334" s="63"/>
      <c r="I1334" s="66"/>
      <c r="J1334" s="66"/>
    </row>
    <row r="1335" spans="1:10" ht="12.75">
      <c r="A1335" s="63"/>
      <c r="B1335" s="63"/>
      <c r="C1335" s="63"/>
      <c r="D1335" s="63"/>
      <c r="E1335" s="63"/>
      <c r="F1335" s="63"/>
      <c r="G1335" s="63"/>
      <c r="H1335" s="63"/>
      <c r="I1335" s="66"/>
      <c r="J1335" s="66"/>
    </row>
    <row r="1336" spans="1:10" ht="12.75">
      <c r="A1336" s="63"/>
      <c r="B1336" s="63"/>
      <c r="C1336" s="63"/>
      <c r="D1336" s="63"/>
      <c r="E1336" s="63"/>
      <c r="F1336" s="63"/>
      <c r="G1336" s="63"/>
      <c r="H1336" s="63"/>
      <c r="I1336" s="66"/>
      <c r="J1336" s="66"/>
    </row>
    <row r="1337" spans="1:10" ht="12.75">
      <c r="A1337" s="63"/>
      <c r="B1337" s="63"/>
      <c r="C1337" s="63"/>
      <c r="D1337" s="63"/>
      <c r="E1337" s="63"/>
      <c r="F1337" s="63"/>
      <c r="G1337" s="63"/>
      <c r="H1337" s="63"/>
      <c r="I1337" s="66"/>
      <c r="J1337" s="66"/>
    </row>
    <row r="1338" spans="1:10" ht="12.75">
      <c r="A1338" s="63"/>
      <c r="B1338" s="63"/>
      <c r="C1338" s="63"/>
      <c r="D1338" s="63"/>
      <c r="E1338" s="63"/>
      <c r="F1338" s="63"/>
      <c r="G1338" s="63"/>
      <c r="H1338" s="63"/>
      <c r="I1338" s="66"/>
      <c r="J1338" s="66"/>
    </row>
    <row r="1339" spans="1:10" ht="12.75">
      <c r="A1339" s="63"/>
      <c r="B1339" s="63"/>
      <c r="C1339" s="63"/>
      <c r="D1339" s="66"/>
      <c r="E1339" s="66"/>
      <c r="F1339" s="66"/>
      <c r="G1339" s="66"/>
      <c r="H1339" s="66"/>
      <c r="I1339" s="66"/>
      <c r="J1339" s="66"/>
    </row>
    <row r="1340" spans="1:10" ht="12.75">
      <c r="A1340" s="63"/>
      <c r="B1340" s="63"/>
      <c r="C1340" s="63"/>
      <c r="D1340" s="66"/>
      <c r="E1340" s="66"/>
      <c r="F1340" s="66"/>
      <c r="G1340" s="66"/>
      <c r="H1340" s="66"/>
      <c r="I1340" s="66"/>
      <c r="J1340" s="66"/>
    </row>
    <row r="1341" spans="1:10" ht="12.75">
      <c r="A1341" s="63"/>
      <c r="B1341" s="63"/>
      <c r="C1341" s="63"/>
      <c r="D1341" s="66"/>
      <c r="E1341" s="66"/>
      <c r="F1341" s="66"/>
      <c r="G1341" s="66"/>
      <c r="H1341" s="66"/>
      <c r="I1341" s="66"/>
      <c r="J1341" s="66"/>
    </row>
    <row r="1342" spans="1:10" ht="12.75">
      <c r="A1342" s="63"/>
      <c r="B1342" s="63"/>
      <c r="C1342" s="63"/>
      <c r="D1342" s="66"/>
      <c r="E1342" s="66"/>
      <c r="F1342" s="66"/>
      <c r="G1342" s="66"/>
      <c r="H1342" s="66"/>
      <c r="I1342" s="66"/>
      <c r="J1342" s="66"/>
    </row>
    <row r="1343" spans="1:10" ht="12.75">
      <c r="A1343" s="63"/>
      <c r="B1343" s="63"/>
      <c r="C1343" s="63"/>
      <c r="D1343" s="66"/>
      <c r="E1343" s="66"/>
      <c r="F1343" s="66"/>
      <c r="G1343" s="66"/>
      <c r="H1343" s="66"/>
      <c r="I1343" s="66"/>
      <c r="J1343" s="66"/>
    </row>
    <row r="1344" spans="1:10" ht="12.75">
      <c r="A1344" s="63"/>
      <c r="B1344" s="63"/>
      <c r="C1344" s="63"/>
      <c r="D1344" s="66"/>
      <c r="E1344" s="66"/>
      <c r="F1344" s="66"/>
      <c r="G1344" s="66"/>
      <c r="H1344" s="66"/>
      <c r="I1344" s="66"/>
      <c r="J1344" s="66"/>
    </row>
    <row r="1345" spans="1:10" ht="12.75">
      <c r="A1345" s="63"/>
      <c r="B1345" s="63"/>
      <c r="C1345" s="63"/>
      <c r="D1345" s="66"/>
      <c r="E1345" s="66"/>
      <c r="F1345" s="66"/>
      <c r="G1345" s="66"/>
      <c r="H1345" s="66"/>
      <c r="I1345" s="66"/>
      <c r="J1345" s="66"/>
    </row>
    <row r="1346" spans="1:10" ht="12.75">
      <c r="A1346" s="63"/>
      <c r="B1346" s="63"/>
      <c r="C1346" s="63"/>
      <c r="D1346" s="66"/>
      <c r="E1346" s="66"/>
      <c r="F1346" s="66"/>
      <c r="G1346" s="66"/>
      <c r="H1346" s="66"/>
      <c r="I1346" s="66"/>
      <c r="J1346" s="66"/>
    </row>
    <row r="1347" spans="1:10" ht="12.75">
      <c r="A1347" s="63"/>
      <c r="B1347" s="63"/>
      <c r="C1347" s="63"/>
      <c r="D1347" s="66"/>
      <c r="E1347" s="66"/>
      <c r="F1347" s="66"/>
      <c r="G1347" s="66"/>
      <c r="H1347" s="66"/>
      <c r="I1347" s="66"/>
      <c r="J1347" s="66"/>
    </row>
    <row r="1348" spans="1:10" ht="12.75">
      <c r="A1348" s="63"/>
      <c r="B1348" s="63"/>
      <c r="C1348" s="63"/>
      <c r="D1348" s="66"/>
      <c r="E1348" s="66"/>
      <c r="F1348" s="66"/>
      <c r="G1348" s="66"/>
      <c r="H1348" s="66"/>
      <c r="I1348" s="66"/>
      <c r="J1348" s="66"/>
    </row>
    <row r="1349" spans="1:10" ht="12.75">
      <c r="A1349" s="63"/>
      <c r="B1349" s="63"/>
      <c r="C1349" s="63"/>
      <c r="D1349" s="66"/>
      <c r="E1349" s="66"/>
      <c r="F1349" s="66"/>
      <c r="G1349" s="66"/>
      <c r="H1349" s="66"/>
      <c r="I1349" s="66"/>
      <c r="J1349" s="66"/>
    </row>
    <row r="1350" spans="1:10" ht="12.75">
      <c r="A1350" s="63"/>
      <c r="B1350" s="63"/>
      <c r="C1350" s="63"/>
      <c r="D1350" s="66"/>
      <c r="E1350" s="66"/>
      <c r="F1350" s="66"/>
      <c r="G1350" s="66"/>
      <c r="H1350" s="66"/>
      <c r="I1350" s="66"/>
      <c r="J1350" s="66"/>
    </row>
    <row r="1351" spans="1:10" ht="12.75">
      <c r="A1351" s="63"/>
      <c r="B1351" s="63"/>
      <c r="C1351" s="63"/>
      <c r="D1351" s="66"/>
      <c r="E1351" s="66"/>
      <c r="F1351" s="66"/>
      <c r="G1351" s="66"/>
      <c r="H1351" s="66"/>
      <c r="I1351" s="66"/>
      <c r="J1351" s="66"/>
    </row>
    <row r="1352" spans="1:10" ht="12.75">
      <c r="A1352" s="63"/>
      <c r="B1352" s="63"/>
      <c r="C1352" s="63"/>
      <c r="D1352" s="66"/>
      <c r="E1352" s="66"/>
      <c r="F1352" s="66"/>
      <c r="G1352" s="66"/>
      <c r="H1352" s="66"/>
      <c r="I1352" s="66"/>
      <c r="J1352" s="66"/>
    </row>
    <row r="1353" spans="1:10" ht="12.75">
      <c r="A1353" s="63"/>
      <c r="B1353" s="63"/>
      <c r="C1353" s="63"/>
      <c r="D1353" s="66"/>
      <c r="E1353" s="66"/>
      <c r="F1353" s="66"/>
      <c r="G1353" s="66"/>
      <c r="H1353" s="66"/>
      <c r="I1353" s="66"/>
      <c r="J1353" s="66"/>
    </row>
    <row r="1354" spans="1:10" ht="12.75">
      <c r="A1354" s="63"/>
      <c r="B1354" s="63"/>
      <c r="C1354" s="63"/>
      <c r="D1354" s="66"/>
      <c r="E1354" s="66"/>
      <c r="F1354" s="66"/>
      <c r="G1354" s="66"/>
      <c r="H1354" s="66"/>
      <c r="I1354" s="66"/>
      <c r="J1354" s="66"/>
    </row>
    <row r="1355" spans="1:10" ht="12.75">
      <c r="A1355" s="63"/>
      <c r="B1355" s="63"/>
      <c r="C1355" s="63"/>
      <c r="D1355" s="66"/>
      <c r="E1355" s="66"/>
      <c r="F1355" s="66"/>
      <c r="G1355" s="66"/>
      <c r="H1355" s="66"/>
      <c r="I1355" s="66"/>
      <c r="J1355" s="66"/>
    </row>
    <row r="1356" spans="1:10" ht="12.75">
      <c r="A1356" s="63"/>
      <c r="B1356" s="63"/>
      <c r="C1356" s="63"/>
      <c r="D1356" s="66"/>
      <c r="E1356" s="66"/>
      <c r="F1356" s="66"/>
      <c r="G1356" s="66"/>
      <c r="H1356" s="66"/>
      <c r="I1356" s="66"/>
      <c r="J1356" s="66"/>
    </row>
    <row r="1357" spans="1:10" ht="12.75">
      <c r="A1357" s="63"/>
      <c r="B1357" s="63"/>
      <c r="C1357" s="63"/>
      <c r="D1357" s="66"/>
      <c r="E1357" s="66"/>
      <c r="F1357" s="66"/>
      <c r="G1357" s="66"/>
      <c r="H1357" s="66"/>
      <c r="I1357" s="66"/>
      <c r="J1357" s="66"/>
    </row>
    <row r="1358" spans="1:10" ht="12.75">
      <c r="A1358" s="63"/>
      <c r="B1358" s="63"/>
      <c r="C1358" s="63"/>
      <c r="D1358" s="66"/>
      <c r="E1358" s="66"/>
      <c r="F1358" s="66"/>
      <c r="G1358" s="66"/>
      <c r="H1358" s="66"/>
      <c r="I1358" s="66"/>
      <c r="J1358" s="66"/>
    </row>
    <row r="1359" spans="1:10" ht="12.75">
      <c r="A1359" s="63"/>
      <c r="B1359" s="63"/>
      <c r="C1359" s="63"/>
      <c r="D1359" s="66"/>
      <c r="E1359" s="66"/>
      <c r="F1359" s="66"/>
      <c r="G1359" s="66"/>
      <c r="H1359" s="66"/>
      <c r="I1359" s="66"/>
      <c r="J1359" s="66"/>
    </row>
    <row r="1360" spans="1:10" ht="12.75">
      <c r="A1360" s="63"/>
      <c r="B1360" s="63"/>
      <c r="C1360" s="63"/>
      <c r="D1360" s="66"/>
      <c r="E1360" s="66"/>
      <c r="F1360" s="66"/>
      <c r="G1360" s="66"/>
      <c r="H1360" s="66"/>
      <c r="I1360" s="66"/>
      <c r="J1360" s="66"/>
    </row>
    <row r="1361" spans="1:10" ht="12.75">
      <c r="A1361" s="63"/>
      <c r="B1361" s="63"/>
      <c r="C1361" s="63"/>
      <c r="D1361" s="66"/>
      <c r="E1361" s="66"/>
      <c r="F1361" s="66"/>
      <c r="G1361" s="66"/>
      <c r="H1361" s="66"/>
      <c r="I1361" s="66"/>
      <c r="J1361" s="66"/>
    </row>
    <row r="1362" spans="1:10" ht="12.75">
      <c r="A1362" s="63"/>
      <c r="B1362" s="63"/>
      <c r="C1362" s="63"/>
      <c r="D1362" s="66"/>
      <c r="E1362" s="66"/>
      <c r="F1362" s="66"/>
      <c r="G1362" s="66"/>
      <c r="H1362" s="66"/>
      <c r="I1362" s="66"/>
      <c r="J1362" s="66"/>
    </row>
    <row r="1363" spans="1:10" ht="12.75">
      <c r="A1363" s="63"/>
      <c r="B1363" s="63"/>
      <c r="C1363" s="63"/>
      <c r="D1363" s="66"/>
      <c r="E1363" s="66"/>
      <c r="F1363" s="66"/>
      <c r="G1363" s="66"/>
      <c r="H1363" s="66"/>
      <c r="I1363" s="66"/>
      <c r="J1363" s="66"/>
    </row>
    <row r="1364" spans="1:10" ht="12.75">
      <c r="A1364" s="63"/>
      <c r="B1364" s="63"/>
      <c r="C1364" s="63"/>
      <c r="D1364" s="66"/>
      <c r="E1364" s="66"/>
      <c r="F1364" s="66"/>
      <c r="G1364" s="66"/>
      <c r="H1364" s="66"/>
      <c r="I1364" s="66"/>
      <c r="J1364" s="66"/>
    </row>
    <row r="1365" spans="1:10" ht="12.75">
      <c r="A1365" s="63"/>
      <c r="B1365" s="63"/>
      <c r="C1365" s="63"/>
      <c r="D1365" s="66"/>
      <c r="E1365" s="66"/>
      <c r="F1365" s="66"/>
      <c r="G1365" s="66"/>
      <c r="H1365" s="66"/>
      <c r="I1365" s="66"/>
      <c r="J1365" s="66"/>
    </row>
    <row r="1366" spans="1:10" ht="12.75">
      <c r="A1366" s="63"/>
      <c r="B1366" s="63"/>
      <c r="C1366" s="63"/>
      <c r="D1366" s="66"/>
      <c r="E1366" s="66"/>
      <c r="F1366" s="66"/>
      <c r="G1366" s="66"/>
      <c r="H1366" s="66"/>
      <c r="I1366" s="66"/>
      <c r="J1366" s="66"/>
    </row>
    <row r="1367" spans="1:10" ht="12.75">
      <c r="A1367" s="63"/>
      <c r="B1367" s="63"/>
      <c r="C1367" s="63"/>
      <c r="D1367" s="66"/>
      <c r="E1367" s="66"/>
      <c r="F1367" s="66"/>
      <c r="G1367" s="66"/>
      <c r="H1367" s="66"/>
      <c r="I1367" s="66"/>
      <c r="J1367" s="66"/>
    </row>
    <row r="1368" spans="1:10" ht="12.75">
      <c r="A1368" s="63"/>
      <c r="B1368" s="63"/>
      <c r="C1368" s="63"/>
      <c r="D1368" s="66"/>
      <c r="E1368" s="66"/>
      <c r="F1368" s="66"/>
      <c r="G1368" s="66"/>
      <c r="H1368" s="66"/>
      <c r="I1368" s="66"/>
      <c r="J1368" s="66"/>
    </row>
    <row r="1369" spans="1:10" ht="12.75">
      <c r="A1369" s="63"/>
      <c r="B1369" s="63"/>
      <c r="C1369" s="63"/>
      <c r="D1369" s="66"/>
      <c r="E1369" s="66"/>
      <c r="F1369" s="66"/>
      <c r="G1369" s="66"/>
      <c r="H1369" s="66"/>
      <c r="I1369" s="66"/>
      <c r="J1369" s="66"/>
    </row>
    <row r="1370" spans="1:10" ht="12.75">
      <c r="A1370" s="63"/>
      <c r="B1370" s="63"/>
      <c r="C1370" s="63"/>
      <c r="D1370" s="66"/>
      <c r="E1370" s="66"/>
      <c r="F1370" s="66"/>
      <c r="G1370" s="66"/>
      <c r="H1370" s="66"/>
      <c r="I1370" s="66"/>
      <c r="J1370" s="66"/>
    </row>
    <row r="1371" spans="1:10" ht="12.75">
      <c r="A1371" s="63"/>
      <c r="B1371" s="63"/>
      <c r="C1371" s="63"/>
      <c r="D1371" s="66"/>
      <c r="E1371" s="66"/>
      <c r="F1371" s="66"/>
      <c r="G1371" s="66"/>
      <c r="H1371" s="66"/>
      <c r="I1371" s="66"/>
      <c r="J1371" s="66"/>
    </row>
    <row r="1372" spans="1:10" ht="12.75">
      <c r="A1372" s="63"/>
      <c r="B1372" s="63"/>
      <c r="C1372" s="63"/>
      <c r="D1372" s="66"/>
      <c r="E1372" s="66"/>
      <c r="F1372" s="66"/>
      <c r="G1372" s="66"/>
      <c r="H1372" s="66"/>
      <c r="I1372" s="66"/>
      <c r="J1372" s="66"/>
    </row>
    <row r="1373" spans="1:10" ht="12.75">
      <c r="A1373" s="63"/>
      <c r="B1373" s="63"/>
      <c r="C1373" s="63"/>
      <c r="D1373" s="66"/>
      <c r="E1373" s="66"/>
      <c r="F1373" s="66"/>
      <c r="G1373" s="66"/>
      <c r="H1373" s="66"/>
      <c r="I1373" s="66"/>
      <c r="J1373" s="66"/>
    </row>
    <row r="1374" spans="1:10" ht="12.75">
      <c r="A1374" s="63"/>
      <c r="B1374" s="63"/>
      <c r="C1374" s="63"/>
      <c r="D1374" s="66"/>
      <c r="E1374" s="66"/>
      <c r="F1374" s="66"/>
      <c r="G1374" s="66"/>
      <c r="H1374" s="66"/>
      <c r="I1374" s="66"/>
      <c r="J1374" s="66"/>
    </row>
    <row r="1375" spans="1:10" ht="12.75">
      <c r="A1375" s="63"/>
      <c r="B1375" s="63"/>
      <c r="C1375" s="63"/>
      <c r="D1375" s="66"/>
      <c r="E1375" s="66"/>
      <c r="F1375" s="66"/>
      <c r="G1375" s="66"/>
      <c r="H1375" s="66"/>
      <c r="I1375" s="66"/>
      <c r="J1375" s="66"/>
    </row>
    <row r="1376" spans="1:10" ht="12.75">
      <c r="A1376" s="63"/>
      <c r="B1376" s="63"/>
      <c r="C1376" s="63"/>
      <c r="D1376" s="66"/>
      <c r="E1376" s="66"/>
      <c r="F1376" s="66"/>
      <c r="G1376" s="66"/>
      <c r="H1376" s="66"/>
      <c r="I1376" s="66"/>
      <c r="J1376" s="66"/>
    </row>
    <row r="1377" spans="1:10" ht="12.75">
      <c r="A1377" s="63"/>
      <c r="B1377" s="63"/>
      <c r="C1377" s="63"/>
      <c r="D1377" s="66"/>
      <c r="E1377" s="66"/>
      <c r="F1377" s="66"/>
      <c r="G1377" s="66"/>
      <c r="H1377" s="66"/>
      <c r="I1377" s="66"/>
      <c r="J1377" s="66"/>
    </row>
    <row r="1378" spans="1:10" ht="12.75">
      <c r="A1378" s="63"/>
      <c r="B1378" s="63"/>
      <c r="C1378" s="63"/>
      <c r="D1378" s="66"/>
      <c r="E1378" s="66"/>
      <c r="F1378" s="66"/>
      <c r="G1378" s="66"/>
      <c r="H1378" s="66"/>
      <c r="I1378" s="66"/>
      <c r="J1378" s="66"/>
    </row>
    <row r="1379" spans="1:10" ht="12.75">
      <c r="A1379" s="63"/>
      <c r="B1379" s="63"/>
      <c r="C1379" s="63"/>
      <c r="D1379" s="66"/>
      <c r="E1379" s="66"/>
      <c r="F1379" s="66"/>
      <c r="G1379" s="66"/>
      <c r="H1379" s="66"/>
      <c r="I1379" s="66"/>
      <c r="J1379" s="66"/>
    </row>
    <row r="1380" spans="1:10" ht="12.75">
      <c r="A1380" s="63"/>
      <c r="B1380" s="63"/>
      <c r="C1380" s="63"/>
      <c r="D1380" s="66"/>
      <c r="E1380" s="66"/>
      <c r="F1380" s="66"/>
      <c r="G1380" s="66"/>
      <c r="H1380" s="66"/>
      <c r="I1380" s="66"/>
      <c r="J1380" s="66"/>
    </row>
    <row r="1381" spans="1:10" ht="12.75">
      <c r="A1381" s="63"/>
      <c r="B1381" s="63"/>
      <c r="C1381" s="63"/>
      <c r="D1381" s="66"/>
      <c r="E1381" s="66"/>
      <c r="F1381" s="66"/>
      <c r="G1381" s="66"/>
      <c r="H1381" s="66"/>
      <c r="I1381" s="66"/>
      <c r="J1381" s="66"/>
    </row>
    <row r="1382" spans="1:10" ht="12.75">
      <c r="A1382" s="63"/>
      <c r="B1382" s="63"/>
      <c r="C1382" s="63"/>
      <c r="D1382" s="66"/>
      <c r="E1382" s="66"/>
      <c r="F1382" s="66"/>
      <c r="G1382" s="66"/>
      <c r="H1382" s="66"/>
      <c r="I1382" s="66"/>
      <c r="J1382" s="66"/>
    </row>
    <row r="1383" spans="1:10" ht="12.75">
      <c r="A1383" s="63"/>
      <c r="B1383" s="63"/>
      <c r="C1383" s="63"/>
      <c r="D1383" s="66"/>
      <c r="E1383" s="66"/>
      <c r="F1383" s="66"/>
      <c r="G1383" s="66"/>
      <c r="H1383" s="66"/>
      <c r="I1383" s="66"/>
      <c r="J1383" s="66"/>
    </row>
    <row r="1384" spans="1:10" ht="12.75">
      <c r="A1384" s="63"/>
      <c r="B1384" s="63"/>
      <c r="C1384" s="63"/>
      <c r="D1384" s="66"/>
      <c r="E1384" s="66"/>
      <c r="F1384" s="66"/>
      <c r="G1384" s="66"/>
      <c r="H1384" s="66"/>
      <c r="I1384" s="66"/>
      <c r="J1384" s="66"/>
    </row>
    <row r="1385" spans="1:10" ht="12.75">
      <c r="A1385" s="63"/>
      <c r="B1385" s="63"/>
      <c r="C1385" s="63"/>
      <c r="D1385" s="66"/>
      <c r="E1385" s="66"/>
      <c r="F1385" s="66"/>
      <c r="G1385" s="66"/>
      <c r="H1385" s="66"/>
      <c r="I1385" s="66"/>
      <c r="J1385" s="66"/>
    </row>
    <row r="1386" spans="1:10" ht="12.75">
      <c r="A1386" s="63"/>
      <c r="B1386" s="63"/>
      <c r="C1386" s="63"/>
      <c r="D1386" s="66"/>
      <c r="E1386" s="66"/>
      <c r="F1386" s="66"/>
      <c r="G1386" s="66"/>
      <c r="H1386" s="66"/>
      <c r="I1386" s="66"/>
      <c r="J1386" s="66"/>
    </row>
    <row r="1387" spans="1:10" ht="12.75">
      <c r="A1387" s="63"/>
      <c r="B1387" s="63"/>
      <c r="C1387" s="63"/>
      <c r="D1387" s="66"/>
      <c r="E1387" s="66"/>
      <c r="F1387" s="66"/>
      <c r="G1387" s="66"/>
      <c r="H1387" s="66"/>
      <c r="I1387" s="66"/>
      <c r="J1387" s="66"/>
    </row>
    <row r="1388" spans="1:10" ht="12.75">
      <c r="A1388" s="63"/>
      <c r="B1388" s="63"/>
      <c r="C1388" s="63"/>
      <c r="D1388" s="66"/>
      <c r="E1388" s="66"/>
      <c r="F1388" s="66"/>
      <c r="G1388" s="66"/>
      <c r="H1388" s="66"/>
      <c r="I1388" s="66"/>
      <c r="J1388" s="66"/>
    </row>
    <row r="1389" spans="1:10" ht="12.75">
      <c r="A1389" s="63"/>
      <c r="B1389" s="63"/>
      <c r="C1389" s="63"/>
      <c r="D1389" s="66"/>
      <c r="E1389" s="66"/>
      <c r="F1389" s="66"/>
      <c r="G1389" s="66"/>
      <c r="H1389" s="66"/>
      <c r="I1389" s="66"/>
      <c r="J1389" s="66"/>
    </row>
    <row r="1390" spans="1:10" ht="12.75">
      <c r="A1390" s="63"/>
      <c r="B1390" s="63"/>
      <c r="C1390" s="63"/>
      <c r="D1390" s="66"/>
      <c r="E1390" s="66"/>
      <c r="F1390" s="66"/>
      <c r="G1390" s="66"/>
      <c r="H1390" s="66"/>
      <c r="I1390" s="66"/>
      <c r="J1390" s="66"/>
    </row>
    <row r="1391" spans="1:10" ht="12.75">
      <c r="A1391" s="63"/>
      <c r="B1391" s="63"/>
      <c r="C1391" s="63"/>
      <c r="D1391" s="66"/>
      <c r="E1391" s="66"/>
      <c r="F1391" s="66"/>
      <c r="G1391" s="66"/>
      <c r="H1391" s="66"/>
      <c r="I1391" s="66"/>
      <c r="J1391" s="66"/>
    </row>
    <row r="1392" spans="1:10" ht="12.75">
      <c r="A1392" s="63"/>
      <c r="B1392" s="63"/>
      <c r="C1392" s="63"/>
      <c r="D1392" s="66"/>
      <c r="E1392" s="66"/>
      <c r="F1392" s="66"/>
      <c r="G1392" s="66"/>
      <c r="H1392" s="66"/>
      <c r="I1392" s="66"/>
      <c r="J1392" s="66"/>
    </row>
    <row r="1393" spans="1:10" ht="12.75">
      <c r="A1393" s="63"/>
      <c r="B1393" s="63"/>
      <c r="C1393" s="63"/>
      <c r="D1393" s="66"/>
      <c r="E1393" s="66"/>
      <c r="F1393" s="66"/>
      <c r="G1393" s="66"/>
      <c r="H1393" s="66"/>
      <c r="I1393" s="66"/>
      <c r="J1393" s="66"/>
    </row>
    <row r="1394" spans="1:10" ht="12.75">
      <c r="A1394" s="63"/>
      <c r="B1394" s="63"/>
      <c r="C1394" s="63"/>
      <c r="D1394" s="66"/>
      <c r="E1394" s="66"/>
      <c r="F1394" s="66"/>
      <c r="G1394" s="66"/>
      <c r="H1394" s="66"/>
      <c r="I1394" s="66"/>
      <c r="J1394" s="66"/>
    </row>
    <row r="1395" spans="1:10" ht="12.75">
      <c r="A1395" s="63"/>
      <c r="B1395" s="63"/>
      <c r="C1395" s="63"/>
      <c r="D1395" s="66"/>
      <c r="E1395" s="66"/>
      <c r="F1395" s="66"/>
      <c r="G1395" s="66"/>
      <c r="H1395" s="66"/>
      <c r="I1395" s="66"/>
      <c r="J1395" s="66"/>
    </row>
    <row r="1396" spans="1:10" ht="12.75">
      <c r="A1396" s="63"/>
      <c r="B1396" s="63"/>
      <c r="C1396" s="63"/>
      <c r="D1396" s="66"/>
      <c r="E1396" s="66"/>
      <c r="F1396" s="66"/>
      <c r="G1396" s="66"/>
      <c r="H1396" s="66"/>
      <c r="I1396" s="66"/>
      <c r="J1396" s="66"/>
    </row>
    <row r="1397" spans="1:10" ht="12.75">
      <c r="A1397" s="63"/>
      <c r="B1397" s="63"/>
      <c r="C1397" s="63"/>
      <c r="D1397" s="66"/>
      <c r="E1397" s="66"/>
      <c r="F1397" s="66"/>
      <c r="G1397" s="66"/>
      <c r="H1397" s="66"/>
      <c r="I1397" s="66"/>
      <c r="J1397" s="66"/>
    </row>
    <row r="1398" spans="1:10" ht="12.75">
      <c r="A1398" s="63"/>
      <c r="B1398" s="63"/>
      <c r="C1398" s="63"/>
      <c r="D1398" s="66"/>
      <c r="E1398" s="66"/>
      <c r="F1398" s="66"/>
      <c r="G1398" s="66"/>
      <c r="H1398" s="66"/>
      <c r="I1398" s="66"/>
      <c r="J1398" s="66"/>
    </row>
    <row r="1399" spans="1:10" ht="12.75">
      <c r="A1399" s="63"/>
      <c r="B1399" s="63"/>
      <c r="C1399" s="63"/>
      <c r="D1399" s="66"/>
      <c r="E1399" s="66"/>
      <c r="F1399" s="66"/>
      <c r="G1399" s="66"/>
      <c r="H1399" s="66"/>
      <c r="I1399" s="66"/>
      <c r="J1399" s="66"/>
    </row>
    <row r="1400" spans="1:10" ht="12.75">
      <c r="A1400" s="63"/>
      <c r="B1400" s="63"/>
      <c r="C1400" s="63"/>
      <c r="D1400" s="66"/>
      <c r="E1400" s="66"/>
      <c r="F1400" s="66"/>
      <c r="G1400" s="66"/>
      <c r="H1400" s="66"/>
      <c r="I1400" s="66"/>
      <c r="J1400" s="66"/>
    </row>
    <row r="1401" spans="1:10" ht="12.75">
      <c r="A1401" s="63"/>
      <c r="B1401" s="63"/>
      <c r="C1401" s="63"/>
      <c r="D1401" s="66"/>
      <c r="E1401" s="66"/>
      <c r="F1401" s="66"/>
      <c r="G1401" s="66"/>
      <c r="H1401" s="66"/>
      <c r="I1401" s="66"/>
      <c r="J1401" s="66"/>
    </row>
    <row r="1402" spans="1:10" ht="12.75">
      <c r="A1402" s="63"/>
      <c r="B1402" s="63"/>
      <c r="C1402" s="63"/>
      <c r="D1402" s="66"/>
      <c r="E1402" s="66"/>
      <c r="F1402" s="66"/>
      <c r="G1402" s="66"/>
      <c r="H1402" s="66"/>
      <c r="I1402" s="66"/>
      <c r="J1402" s="66"/>
    </row>
    <row r="1403" spans="1:10" ht="12.75">
      <c r="A1403" s="63"/>
      <c r="B1403" s="63"/>
      <c r="C1403" s="63"/>
      <c r="D1403" s="66"/>
      <c r="E1403" s="66"/>
      <c r="F1403" s="66"/>
      <c r="G1403" s="66"/>
      <c r="H1403" s="66"/>
      <c r="I1403" s="66"/>
      <c r="J1403" s="66"/>
    </row>
    <row r="1404" spans="1:10" ht="12.75">
      <c r="A1404" s="63"/>
      <c r="B1404" s="63"/>
      <c r="C1404" s="63"/>
      <c r="D1404" s="66"/>
      <c r="E1404" s="66"/>
      <c r="F1404" s="66"/>
      <c r="G1404" s="66"/>
      <c r="H1404" s="66"/>
      <c r="I1404" s="66"/>
      <c r="J1404" s="66"/>
    </row>
    <row r="1405" spans="1:10" ht="12.75">
      <c r="A1405" s="63"/>
      <c r="B1405" s="63"/>
      <c r="C1405" s="63"/>
      <c r="D1405" s="66"/>
      <c r="E1405" s="66"/>
      <c r="F1405" s="66"/>
      <c r="G1405" s="66"/>
      <c r="H1405" s="66"/>
      <c r="I1405" s="66"/>
      <c r="J1405" s="66"/>
    </row>
    <row r="1406" spans="1:10" ht="12.75">
      <c r="A1406" s="63"/>
      <c r="B1406" s="63"/>
      <c r="C1406" s="63"/>
      <c r="D1406" s="66"/>
      <c r="E1406" s="66"/>
      <c r="F1406" s="66"/>
      <c r="G1406" s="66"/>
      <c r="H1406" s="66"/>
      <c r="I1406" s="66"/>
      <c r="J1406" s="66"/>
    </row>
    <row r="1407" spans="1:10" ht="12.75">
      <c r="A1407" s="63"/>
      <c r="B1407" s="63"/>
      <c r="C1407" s="63"/>
      <c r="D1407" s="66"/>
      <c r="E1407" s="66"/>
      <c r="F1407" s="66"/>
      <c r="G1407" s="66"/>
      <c r="H1407" s="66"/>
      <c r="I1407" s="66"/>
      <c r="J1407" s="66"/>
    </row>
    <row r="1408" spans="1:10" ht="12.75">
      <c r="A1408" s="63"/>
      <c r="B1408" s="63"/>
      <c r="C1408" s="63"/>
      <c r="D1408" s="66"/>
      <c r="E1408" s="66"/>
      <c r="F1408" s="66"/>
      <c r="G1408" s="66"/>
      <c r="H1408" s="66"/>
      <c r="I1408" s="66"/>
      <c r="J1408" s="66"/>
    </row>
    <row r="1409" spans="1:10" ht="12.75">
      <c r="A1409" s="63"/>
      <c r="B1409" s="63"/>
      <c r="C1409" s="63"/>
      <c r="D1409" s="66"/>
      <c r="E1409" s="66"/>
      <c r="F1409" s="66"/>
      <c r="G1409" s="66"/>
      <c r="H1409" s="66"/>
      <c r="I1409" s="66"/>
      <c r="J1409" s="66"/>
    </row>
    <row r="1410" spans="1:10" ht="12.75">
      <c r="A1410" s="63"/>
      <c r="B1410" s="63"/>
      <c r="C1410" s="63"/>
      <c r="D1410" s="66"/>
      <c r="E1410" s="66"/>
      <c r="F1410" s="66"/>
      <c r="G1410" s="66"/>
      <c r="H1410" s="66"/>
      <c r="I1410" s="66"/>
      <c r="J1410" s="66"/>
    </row>
    <row r="1411" spans="1:10" ht="12.75">
      <c r="A1411" s="63"/>
      <c r="B1411" s="63"/>
      <c r="C1411" s="63"/>
      <c r="D1411" s="66"/>
      <c r="E1411" s="66"/>
      <c r="F1411" s="66"/>
      <c r="G1411" s="66"/>
      <c r="H1411" s="66"/>
      <c r="I1411" s="66"/>
      <c r="J1411" s="66"/>
    </row>
    <row r="1412" spans="1:10" ht="12.75">
      <c r="A1412" s="63"/>
      <c r="B1412" s="63"/>
      <c r="C1412" s="63"/>
      <c r="D1412" s="66"/>
      <c r="E1412" s="66"/>
      <c r="F1412" s="66"/>
      <c r="G1412" s="66"/>
      <c r="H1412" s="66"/>
      <c r="I1412" s="66"/>
      <c r="J1412" s="66"/>
    </row>
    <row r="1413" spans="1:10" ht="12.75">
      <c r="A1413" s="63"/>
      <c r="B1413" s="63"/>
      <c r="C1413" s="63"/>
      <c r="D1413" s="66"/>
      <c r="E1413" s="66"/>
      <c r="F1413" s="66"/>
      <c r="G1413" s="66"/>
      <c r="H1413" s="66"/>
      <c r="I1413" s="66"/>
      <c r="J1413" s="66"/>
    </row>
    <row r="1414" spans="1:10" ht="12.75">
      <c r="A1414" s="63"/>
      <c r="B1414" s="63"/>
      <c r="C1414" s="63"/>
      <c r="D1414" s="66"/>
      <c r="E1414" s="66"/>
      <c r="F1414" s="66"/>
      <c r="G1414" s="66"/>
      <c r="H1414" s="66"/>
      <c r="I1414" s="66"/>
      <c r="J1414" s="66"/>
    </row>
    <row r="1415" spans="1:10" ht="12.75">
      <c r="A1415" s="63"/>
      <c r="B1415" s="63"/>
      <c r="C1415" s="63"/>
      <c r="D1415" s="66"/>
      <c r="E1415" s="66"/>
      <c r="F1415" s="66"/>
      <c r="G1415" s="66"/>
      <c r="H1415" s="66"/>
      <c r="I1415" s="66"/>
      <c r="J1415" s="66"/>
    </row>
    <row r="1416" spans="1:10" ht="12.75">
      <c r="A1416" s="63"/>
      <c r="B1416" s="63"/>
      <c r="C1416" s="63"/>
      <c r="D1416" s="66"/>
      <c r="E1416" s="66"/>
      <c r="F1416" s="66"/>
      <c r="G1416" s="66"/>
      <c r="H1416" s="66"/>
      <c r="I1416" s="66"/>
      <c r="J1416" s="66"/>
    </row>
    <row r="1417" spans="1:10" ht="12.75">
      <c r="A1417" s="63"/>
      <c r="B1417" s="63"/>
      <c r="C1417" s="63"/>
      <c r="D1417" s="66"/>
      <c r="E1417" s="66"/>
      <c r="F1417" s="66"/>
      <c r="G1417" s="66"/>
      <c r="H1417" s="66"/>
      <c r="I1417" s="66"/>
      <c r="J1417" s="66"/>
    </row>
    <row r="1418" spans="1:10" ht="12.75">
      <c r="A1418" s="63"/>
      <c r="B1418" s="63"/>
      <c r="C1418" s="63"/>
      <c r="D1418" s="66"/>
      <c r="E1418" s="66"/>
      <c r="F1418" s="66"/>
      <c r="G1418" s="66"/>
      <c r="H1418" s="66"/>
      <c r="I1418" s="66"/>
      <c r="J1418" s="66"/>
    </row>
    <row r="1419" spans="1:10" ht="12.75">
      <c r="A1419" s="63"/>
      <c r="B1419" s="63"/>
      <c r="C1419" s="63"/>
      <c r="D1419" s="66"/>
      <c r="E1419" s="66"/>
      <c r="F1419" s="66"/>
      <c r="G1419" s="66"/>
      <c r="H1419" s="66"/>
      <c r="I1419" s="66"/>
      <c r="J1419" s="66"/>
    </row>
    <row r="1420" spans="1:10" ht="12.75">
      <c r="A1420" s="63"/>
      <c r="B1420" s="63"/>
      <c r="C1420" s="63"/>
      <c r="D1420" s="66"/>
      <c r="E1420" s="66"/>
      <c r="F1420" s="66"/>
      <c r="G1420" s="66"/>
      <c r="H1420" s="66"/>
      <c r="I1420" s="66"/>
      <c r="J1420" s="66"/>
    </row>
    <row r="1421" spans="1:10" ht="12.75">
      <c r="A1421" s="63"/>
      <c r="B1421" s="63"/>
      <c r="C1421" s="63"/>
      <c r="D1421" s="66"/>
      <c r="E1421" s="66"/>
      <c r="F1421" s="66"/>
      <c r="G1421" s="66"/>
      <c r="H1421" s="66"/>
      <c r="I1421" s="66"/>
      <c r="J1421" s="66"/>
    </row>
    <row r="1422" spans="1:10" ht="12.75">
      <c r="A1422" s="63"/>
      <c r="B1422" s="63"/>
      <c r="C1422" s="63"/>
      <c r="D1422" s="66"/>
      <c r="E1422" s="66"/>
      <c r="F1422" s="66"/>
      <c r="G1422" s="66"/>
      <c r="H1422" s="66"/>
      <c r="I1422" s="66"/>
      <c r="J1422" s="66"/>
    </row>
    <row r="1423" spans="1:10" ht="12.75">
      <c r="A1423" s="63"/>
      <c r="B1423" s="63"/>
      <c r="C1423" s="63"/>
      <c r="D1423" s="66"/>
      <c r="E1423" s="66"/>
      <c r="F1423" s="66"/>
      <c r="G1423" s="66"/>
      <c r="H1423" s="66"/>
      <c r="I1423" s="66"/>
      <c r="J1423" s="66"/>
    </row>
    <row r="1424" spans="1:10" ht="12.75">
      <c r="A1424" s="63"/>
      <c r="B1424" s="63"/>
      <c r="C1424" s="63"/>
      <c r="D1424" s="66"/>
      <c r="E1424" s="66"/>
      <c r="F1424" s="66"/>
      <c r="G1424" s="66"/>
      <c r="H1424" s="66"/>
      <c r="I1424" s="66"/>
      <c r="J1424" s="66"/>
    </row>
    <row r="1425" spans="1:10" ht="12.75">
      <c r="A1425" s="63"/>
      <c r="B1425" s="63"/>
      <c r="C1425" s="63"/>
      <c r="D1425" s="66"/>
      <c r="E1425" s="66"/>
      <c r="F1425" s="66"/>
      <c r="G1425" s="66"/>
      <c r="H1425" s="66"/>
      <c r="I1425" s="66"/>
      <c r="J1425" s="66"/>
    </row>
    <row r="1426" spans="1:10" ht="12.75">
      <c r="A1426" s="63"/>
      <c r="B1426" s="63"/>
      <c r="C1426" s="63"/>
      <c r="D1426" s="66"/>
      <c r="E1426" s="66"/>
      <c r="F1426" s="66"/>
      <c r="G1426" s="66"/>
      <c r="H1426" s="66"/>
      <c r="I1426" s="66"/>
      <c r="J1426" s="66"/>
    </row>
    <row r="1427" spans="1:10" ht="12.75">
      <c r="A1427" s="63"/>
      <c r="B1427" s="63"/>
      <c r="C1427" s="63"/>
      <c r="D1427" s="66"/>
      <c r="E1427" s="66"/>
      <c r="F1427" s="66"/>
      <c r="G1427" s="66"/>
      <c r="H1427" s="66"/>
      <c r="I1427" s="66"/>
      <c r="J1427" s="66"/>
    </row>
    <row r="1428" spans="1:10" ht="12.75">
      <c r="A1428" s="63"/>
      <c r="B1428" s="63"/>
      <c r="C1428" s="63"/>
      <c r="D1428" s="66"/>
      <c r="E1428" s="66"/>
      <c r="F1428" s="66"/>
      <c r="G1428" s="66"/>
      <c r="H1428" s="66"/>
      <c r="I1428" s="66"/>
      <c r="J1428" s="66"/>
    </row>
    <row r="1429" spans="1:10" ht="12.75">
      <c r="A1429" s="63"/>
      <c r="B1429" s="63"/>
      <c r="C1429" s="63"/>
      <c r="D1429" s="66"/>
      <c r="E1429" s="66"/>
      <c r="F1429" s="66"/>
      <c r="G1429" s="66"/>
      <c r="H1429" s="66"/>
      <c r="I1429" s="66"/>
      <c r="J1429" s="66"/>
    </row>
    <row r="1430" spans="1:10" ht="12.75">
      <c r="A1430" s="63"/>
      <c r="B1430" s="63"/>
      <c r="C1430" s="63"/>
      <c r="D1430" s="66"/>
      <c r="E1430" s="66"/>
      <c r="F1430" s="66"/>
      <c r="G1430" s="66"/>
      <c r="H1430" s="66"/>
      <c r="I1430" s="66"/>
      <c r="J1430" s="66"/>
    </row>
    <row r="1431" spans="1:10" ht="12.75">
      <c r="A1431" s="63"/>
      <c r="B1431" s="63"/>
      <c r="C1431" s="63"/>
      <c r="D1431" s="66"/>
      <c r="E1431" s="66"/>
      <c r="F1431" s="66"/>
      <c r="G1431" s="66"/>
      <c r="H1431" s="66"/>
      <c r="I1431" s="66"/>
      <c r="J1431" s="66"/>
    </row>
    <row r="1432" spans="1:10" ht="12.75">
      <c r="A1432" s="63"/>
      <c r="B1432" s="63"/>
      <c r="C1432" s="63"/>
      <c r="D1432" s="66"/>
      <c r="E1432" s="66"/>
      <c r="F1432" s="66"/>
      <c r="G1432" s="66"/>
      <c r="H1432" s="66"/>
      <c r="I1432" s="66"/>
      <c r="J1432" s="66"/>
    </row>
    <row r="1433" spans="1:10" ht="12.75">
      <c r="A1433" s="63"/>
      <c r="B1433" s="63"/>
      <c r="C1433" s="63"/>
      <c r="D1433" s="66"/>
      <c r="E1433" s="66"/>
      <c r="F1433" s="66"/>
      <c r="G1433" s="66"/>
      <c r="H1433" s="66"/>
      <c r="I1433" s="66"/>
      <c r="J1433" s="66"/>
    </row>
    <row r="1434" spans="1:10" ht="12.75">
      <c r="A1434" s="63"/>
      <c r="B1434" s="63"/>
      <c r="C1434" s="63"/>
      <c r="D1434" s="66"/>
      <c r="E1434" s="66"/>
      <c r="F1434" s="66"/>
      <c r="G1434" s="66"/>
      <c r="H1434" s="66"/>
      <c r="I1434" s="66"/>
      <c r="J1434" s="66"/>
    </row>
    <row r="1435" spans="1:10" ht="12.75">
      <c r="A1435" s="63"/>
      <c r="B1435" s="63"/>
      <c r="C1435" s="63"/>
      <c r="D1435" s="66"/>
      <c r="E1435" s="66"/>
      <c r="F1435" s="66"/>
      <c r="G1435" s="66"/>
      <c r="H1435" s="66"/>
      <c r="I1435" s="66"/>
      <c r="J1435" s="66"/>
    </row>
    <row r="1436" spans="1:10" ht="12.75">
      <c r="A1436" s="63"/>
      <c r="B1436" s="63"/>
      <c r="C1436" s="63"/>
      <c r="D1436" s="66"/>
      <c r="E1436" s="66"/>
      <c r="F1436" s="66"/>
      <c r="G1436" s="66"/>
      <c r="H1436" s="66"/>
      <c r="I1436" s="66"/>
      <c r="J1436" s="66"/>
    </row>
    <row r="1437" spans="1:10" ht="12.75">
      <c r="A1437" s="63"/>
      <c r="B1437" s="63"/>
      <c r="C1437" s="63"/>
      <c r="D1437" s="66"/>
      <c r="E1437" s="66"/>
      <c r="F1437" s="66"/>
      <c r="G1437" s="66"/>
      <c r="H1437" s="66"/>
      <c r="I1437" s="66"/>
      <c r="J1437" s="66"/>
    </row>
    <row r="1438" spans="1:10" ht="12.75">
      <c r="A1438" s="63"/>
      <c r="B1438" s="63"/>
      <c r="C1438" s="63"/>
      <c r="D1438" s="66"/>
      <c r="E1438" s="66"/>
      <c r="F1438" s="66"/>
      <c r="G1438" s="66"/>
      <c r="H1438" s="66"/>
      <c r="I1438" s="66"/>
      <c r="J1438" s="66"/>
    </row>
    <row r="1439" spans="1:10" ht="12.75">
      <c r="A1439" s="63"/>
      <c r="B1439" s="63"/>
      <c r="C1439" s="63"/>
      <c r="D1439" s="66"/>
      <c r="E1439" s="66"/>
      <c r="F1439" s="66"/>
      <c r="G1439" s="66"/>
      <c r="H1439" s="66"/>
      <c r="I1439" s="66"/>
      <c r="J1439" s="66"/>
    </row>
    <row r="1440" spans="1:10" ht="12.75">
      <c r="A1440" s="63"/>
      <c r="B1440" s="63"/>
      <c r="C1440" s="63"/>
      <c r="D1440" s="66"/>
      <c r="E1440" s="66"/>
      <c r="F1440" s="66"/>
      <c r="G1440" s="66"/>
      <c r="H1440" s="66"/>
      <c r="I1440" s="66"/>
      <c r="J1440" s="66"/>
    </row>
    <row r="1441" spans="1:10" ht="12.75">
      <c r="A1441" s="63"/>
      <c r="B1441" s="63"/>
      <c r="C1441" s="63"/>
      <c r="D1441" s="66"/>
      <c r="E1441" s="66"/>
      <c r="F1441" s="66"/>
      <c r="G1441" s="66"/>
      <c r="H1441" s="66"/>
      <c r="I1441" s="66"/>
      <c r="J1441" s="66"/>
    </row>
    <row r="1442" spans="1:10" ht="12.75">
      <c r="A1442" s="63"/>
      <c r="B1442" s="63"/>
      <c r="C1442" s="63"/>
      <c r="D1442" s="66"/>
      <c r="E1442" s="66"/>
      <c r="F1442" s="66"/>
      <c r="G1442" s="66"/>
      <c r="H1442" s="66"/>
      <c r="I1442" s="66"/>
      <c r="J1442" s="66"/>
    </row>
    <row r="1443" spans="1:10" ht="12.75">
      <c r="A1443" s="63"/>
      <c r="B1443" s="63"/>
      <c r="C1443" s="63"/>
      <c r="D1443" s="66"/>
      <c r="E1443" s="66"/>
      <c r="F1443" s="66"/>
      <c r="G1443" s="66"/>
      <c r="H1443" s="66"/>
      <c r="I1443" s="66"/>
      <c r="J1443" s="66"/>
    </row>
    <row r="1444" spans="1:10" ht="12.75">
      <c r="A1444" s="63"/>
      <c r="B1444" s="63"/>
      <c r="C1444" s="63"/>
      <c r="D1444" s="66"/>
      <c r="E1444" s="66"/>
      <c r="F1444" s="66"/>
      <c r="G1444" s="66"/>
      <c r="H1444" s="66"/>
      <c r="I1444" s="66"/>
      <c r="J1444" s="66"/>
    </row>
    <row r="1445" spans="1:10" ht="12.75">
      <c r="A1445" s="63"/>
      <c r="B1445" s="63"/>
      <c r="C1445" s="63"/>
      <c r="D1445" s="66"/>
      <c r="E1445" s="66"/>
      <c r="F1445" s="66"/>
      <c r="G1445" s="66"/>
      <c r="H1445" s="66"/>
      <c r="I1445" s="66"/>
      <c r="J1445" s="66"/>
    </row>
    <row r="1446" spans="1:10" ht="12.75">
      <c r="A1446" s="63"/>
      <c r="B1446" s="63"/>
      <c r="C1446" s="63"/>
      <c r="D1446" s="66"/>
      <c r="E1446" s="66"/>
      <c r="F1446" s="66"/>
      <c r="G1446" s="66"/>
      <c r="H1446" s="66"/>
      <c r="I1446" s="66"/>
      <c r="J1446" s="66"/>
    </row>
    <row r="1447" spans="1:10" ht="12.75">
      <c r="A1447" s="63"/>
      <c r="B1447" s="63"/>
      <c r="C1447" s="63"/>
      <c r="D1447" s="66"/>
      <c r="E1447" s="66"/>
      <c r="F1447" s="66"/>
      <c r="G1447" s="66"/>
      <c r="H1447" s="66"/>
      <c r="I1447" s="66"/>
      <c r="J1447" s="66"/>
    </row>
    <row r="1448" spans="1:10" ht="12.75">
      <c r="A1448" s="63"/>
      <c r="B1448" s="63"/>
      <c r="C1448" s="63"/>
      <c r="D1448" s="66"/>
      <c r="E1448" s="66"/>
      <c r="F1448" s="66"/>
      <c r="G1448" s="66"/>
      <c r="H1448" s="66"/>
      <c r="I1448" s="66"/>
      <c r="J1448" s="66"/>
    </row>
    <row r="1449" spans="1:10" ht="12.75">
      <c r="A1449" s="63"/>
      <c r="B1449" s="63"/>
      <c r="C1449" s="63"/>
      <c r="D1449" s="66"/>
      <c r="E1449" s="66"/>
      <c r="F1449" s="66"/>
      <c r="G1449" s="66"/>
      <c r="H1449" s="66"/>
      <c r="I1449" s="66"/>
      <c r="J1449" s="66"/>
    </row>
    <row r="1450" spans="1:10" ht="12.75">
      <c r="A1450" s="63"/>
      <c r="B1450" s="63"/>
      <c r="C1450" s="63"/>
      <c r="D1450" s="66"/>
      <c r="E1450" s="66"/>
      <c r="F1450" s="66"/>
      <c r="G1450" s="66"/>
      <c r="H1450" s="66"/>
      <c r="I1450" s="66"/>
      <c r="J1450" s="66"/>
    </row>
    <row r="1451" spans="1:10" ht="12.75">
      <c r="A1451" s="63"/>
      <c r="B1451" s="63"/>
      <c r="C1451" s="63"/>
      <c r="D1451" s="66"/>
      <c r="E1451" s="66"/>
      <c r="F1451" s="66"/>
      <c r="G1451" s="66"/>
      <c r="H1451" s="66"/>
      <c r="I1451" s="66"/>
      <c r="J1451" s="66"/>
    </row>
    <row r="1452" spans="1:10" ht="12.75">
      <c r="A1452" s="63"/>
      <c r="B1452" s="63"/>
      <c r="C1452" s="63"/>
      <c r="D1452" s="66"/>
      <c r="E1452" s="66"/>
      <c r="F1452" s="66"/>
      <c r="G1452" s="66"/>
      <c r="H1452" s="66"/>
      <c r="I1452" s="66"/>
      <c r="J1452" s="66"/>
    </row>
    <row r="1453" spans="1:10" ht="12.75">
      <c r="A1453" s="63"/>
      <c r="B1453" s="63"/>
      <c r="C1453" s="63"/>
      <c r="D1453" s="66"/>
      <c r="E1453" s="66"/>
      <c r="F1453" s="66"/>
      <c r="G1453" s="66"/>
      <c r="H1453" s="66"/>
      <c r="I1453" s="66"/>
      <c r="J1453" s="66"/>
    </row>
    <row r="1454" spans="1:10" ht="12.75">
      <c r="A1454" s="63"/>
      <c r="B1454" s="63"/>
      <c r="C1454" s="63"/>
      <c r="D1454" s="66"/>
      <c r="E1454" s="66"/>
      <c r="F1454" s="66"/>
      <c r="G1454" s="66"/>
      <c r="H1454" s="66"/>
      <c r="I1454" s="66"/>
      <c r="J1454" s="66"/>
    </row>
    <row r="1455" spans="1:10" ht="12.75">
      <c r="A1455" s="63"/>
      <c r="B1455" s="63"/>
      <c r="C1455" s="63"/>
      <c r="D1455" s="66"/>
      <c r="E1455" s="66"/>
      <c r="F1455" s="66"/>
      <c r="G1455" s="66"/>
      <c r="H1455" s="66"/>
      <c r="I1455" s="66"/>
      <c r="J1455" s="66"/>
    </row>
    <row r="1456" spans="1:10" ht="12.75">
      <c r="A1456" s="63"/>
      <c r="B1456" s="63"/>
      <c r="C1456" s="63"/>
      <c r="D1456" s="66"/>
      <c r="E1456" s="66"/>
      <c r="F1456" s="66"/>
      <c r="G1456" s="66"/>
      <c r="H1456" s="66"/>
      <c r="I1456" s="66"/>
      <c r="J1456" s="66"/>
    </row>
    <row r="1457" spans="1:10" ht="12.75">
      <c r="A1457" s="63"/>
      <c r="B1457" s="63"/>
      <c r="C1457" s="63"/>
      <c r="D1457" s="66"/>
      <c r="E1457" s="66"/>
      <c r="F1457" s="66"/>
      <c r="G1457" s="66"/>
      <c r="H1457" s="66"/>
      <c r="I1457" s="66"/>
      <c r="J1457" s="66"/>
    </row>
    <row r="1458" spans="1:10" ht="12.75">
      <c r="A1458" s="63"/>
      <c r="B1458" s="63"/>
      <c r="C1458" s="63"/>
      <c r="D1458" s="66"/>
      <c r="E1458" s="66"/>
      <c r="F1458" s="66"/>
      <c r="G1458" s="66"/>
      <c r="H1458" s="66"/>
      <c r="I1458" s="66"/>
      <c r="J1458" s="66"/>
    </row>
    <row r="1459" spans="1:10" ht="12.75">
      <c r="A1459" s="63"/>
      <c r="B1459" s="63"/>
      <c r="C1459" s="63"/>
      <c r="D1459" s="66"/>
      <c r="E1459" s="66"/>
      <c r="F1459" s="66"/>
      <c r="G1459" s="66"/>
      <c r="H1459" s="66"/>
      <c r="I1459" s="66"/>
      <c r="J1459" s="66"/>
    </row>
    <row r="1460" spans="1:10" ht="12.75">
      <c r="A1460" s="63"/>
      <c r="B1460" s="63"/>
      <c r="C1460" s="63"/>
      <c r="D1460" s="66"/>
      <c r="E1460" s="66"/>
      <c r="F1460" s="66"/>
      <c r="G1460" s="66"/>
      <c r="H1460" s="66"/>
      <c r="I1460" s="66"/>
      <c r="J1460" s="66"/>
    </row>
    <row r="1461" spans="1:10" ht="12.75">
      <c r="A1461" s="63"/>
      <c r="B1461" s="63"/>
      <c r="C1461" s="63"/>
      <c r="D1461" s="66"/>
      <c r="E1461" s="66"/>
      <c r="F1461" s="66"/>
      <c r="G1461" s="66"/>
      <c r="H1461" s="66"/>
      <c r="I1461" s="66"/>
      <c r="J1461" s="66"/>
    </row>
    <row r="1462" spans="1:10" ht="12.75">
      <c r="A1462" s="63"/>
      <c r="B1462" s="63"/>
      <c r="C1462" s="63"/>
      <c r="D1462" s="66"/>
      <c r="E1462" s="66"/>
      <c r="F1462" s="66"/>
      <c r="G1462" s="66"/>
      <c r="H1462" s="66"/>
      <c r="I1462" s="66"/>
      <c r="J1462" s="66"/>
    </row>
    <row r="1463" spans="1:10" ht="12.75">
      <c r="A1463" s="63"/>
      <c r="B1463" s="63"/>
      <c r="C1463" s="63"/>
      <c r="D1463" s="66"/>
      <c r="E1463" s="66"/>
      <c r="F1463" s="66"/>
      <c r="G1463" s="66"/>
      <c r="H1463" s="66"/>
      <c r="I1463" s="66"/>
      <c r="J1463" s="66"/>
    </row>
    <row r="1464" spans="1:10" ht="12.75">
      <c r="A1464" s="63"/>
      <c r="B1464" s="63"/>
      <c r="C1464" s="63"/>
      <c r="D1464" s="66"/>
      <c r="E1464" s="66"/>
      <c r="F1464" s="66"/>
      <c r="G1464" s="66"/>
      <c r="H1464" s="66"/>
      <c r="I1464" s="66"/>
      <c r="J1464" s="66"/>
    </row>
    <row r="1465" spans="1:10" ht="12.75">
      <c r="A1465" s="63"/>
      <c r="B1465" s="63"/>
      <c r="C1465" s="63"/>
      <c r="D1465" s="66"/>
      <c r="E1465" s="66"/>
      <c r="F1465" s="66"/>
      <c r="G1465" s="66"/>
      <c r="H1465" s="66"/>
      <c r="I1465" s="66"/>
      <c r="J1465" s="66"/>
    </row>
    <row r="1466" spans="1:10" ht="12.75">
      <c r="A1466" s="63"/>
      <c r="B1466" s="63"/>
      <c r="C1466" s="63"/>
      <c r="D1466" s="66"/>
      <c r="E1466" s="66"/>
      <c r="F1466" s="66"/>
      <c r="G1466" s="66"/>
      <c r="H1466" s="66"/>
      <c r="I1466" s="66"/>
      <c r="J1466" s="66"/>
    </row>
    <row r="1467" spans="1:10" ht="12.75">
      <c r="A1467" s="63"/>
      <c r="B1467" s="63"/>
      <c r="C1467" s="63"/>
      <c r="D1467" s="66"/>
      <c r="E1467" s="66"/>
      <c r="F1467" s="66"/>
      <c r="G1467" s="66"/>
      <c r="H1467" s="66"/>
      <c r="I1467" s="66"/>
      <c r="J1467" s="66"/>
    </row>
    <row r="1468" spans="1:10" ht="12.75">
      <c r="A1468" s="63"/>
      <c r="B1468" s="63"/>
      <c r="C1468" s="63"/>
      <c r="D1468" s="66"/>
      <c r="E1468" s="66"/>
      <c r="F1468" s="66"/>
      <c r="G1468" s="66"/>
      <c r="H1468" s="66"/>
      <c r="I1468" s="66"/>
      <c r="J1468" s="66"/>
    </row>
    <row r="1469" spans="1:10" ht="12.75">
      <c r="A1469" s="63"/>
      <c r="B1469" s="63"/>
      <c r="C1469" s="63"/>
      <c r="D1469" s="66"/>
      <c r="E1469" s="66"/>
      <c r="F1469" s="66"/>
      <c r="G1469" s="66"/>
      <c r="H1469" s="66"/>
      <c r="I1469" s="66"/>
      <c r="J1469" s="66"/>
    </row>
    <row r="1470" spans="1:10" ht="12.75">
      <c r="A1470" s="63"/>
      <c r="B1470" s="63"/>
      <c r="C1470" s="63"/>
      <c r="D1470" s="66"/>
      <c r="E1470" s="66"/>
      <c r="F1470" s="66"/>
      <c r="G1470" s="66"/>
      <c r="H1470" s="66"/>
      <c r="I1470" s="66"/>
      <c r="J1470" s="66"/>
    </row>
    <row r="1471" spans="1:10" ht="12.75">
      <c r="A1471" s="63"/>
      <c r="B1471" s="63"/>
      <c r="C1471" s="63"/>
      <c r="D1471" s="66"/>
      <c r="E1471" s="66"/>
      <c r="F1471" s="66"/>
      <c r="G1471" s="66"/>
      <c r="H1471" s="66"/>
      <c r="I1471" s="66"/>
      <c r="J1471" s="66"/>
    </row>
    <row r="1472" spans="1:10" ht="12.75">
      <c r="A1472" s="63"/>
      <c r="B1472" s="63"/>
      <c r="C1472" s="63"/>
      <c r="D1472" s="66"/>
      <c r="E1472" s="66"/>
      <c r="F1472" s="66"/>
      <c r="G1472" s="66"/>
      <c r="H1472" s="66"/>
      <c r="I1472" s="66"/>
      <c r="J1472" s="66"/>
    </row>
    <row r="1473" spans="1:10" ht="12.75">
      <c r="A1473" s="63"/>
      <c r="B1473" s="63"/>
      <c r="C1473" s="63"/>
      <c r="D1473" s="66"/>
      <c r="E1473" s="66"/>
      <c r="F1473" s="66"/>
      <c r="G1473" s="66"/>
      <c r="H1473" s="66"/>
      <c r="I1473" s="66"/>
      <c r="J1473" s="66"/>
    </row>
    <row r="1474" spans="1:10" ht="12.75">
      <c r="A1474" s="63"/>
      <c r="B1474" s="63"/>
      <c r="C1474" s="63"/>
      <c r="D1474" s="66"/>
      <c r="E1474" s="66"/>
      <c r="F1474" s="66"/>
      <c r="G1474" s="66"/>
      <c r="H1474" s="66"/>
      <c r="I1474" s="66"/>
      <c r="J1474" s="66"/>
    </row>
    <row r="1475" spans="1:10" ht="12.75">
      <c r="A1475" s="63"/>
      <c r="B1475" s="63"/>
      <c r="C1475" s="63"/>
      <c r="D1475" s="66"/>
      <c r="E1475" s="66"/>
      <c r="F1475" s="66"/>
      <c r="G1475" s="66"/>
      <c r="H1475" s="66"/>
      <c r="I1475" s="66"/>
      <c r="J1475" s="66"/>
    </row>
    <row r="1476" spans="1:10" ht="12.75">
      <c r="A1476" s="63"/>
      <c r="B1476" s="63"/>
      <c r="C1476" s="63"/>
      <c r="D1476" s="66"/>
      <c r="E1476" s="66"/>
      <c r="F1476" s="66"/>
      <c r="G1476" s="66"/>
      <c r="H1476" s="66"/>
      <c r="I1476" s="66"/>
      <c r="J1476" s="66"/>
    </row>
    <row r="1477" spans="1:10" ht="12.75">
      <c r="A1477" s="63"/>
      <c r="B1477" s="63"/>
      <c r="C1477" s="63"/>
      <c r="D1477" s="66"/>
      <c r="E1477" s="66"/>
      <c r="F1477" s="66"/>
      <c r="G1477" s="66"/>
      <c r="H1477" s="66"/>
      <c r="I1477" s="66"/>
      <c r="J1477" s="66"/>
    </row>
    <row r="1478" spans="1:10" ht="12.75">
      <c r="A1478" s="63"/>
      <c r="B1478" s="63"/>
      <c r="C1478" s="63"/>
      <c r="D1478" s="66"/>
      <c r="E1478" s="66"/>
      <c r="F1478" s="66"/>
      <c r="G1478" s="66"/>
      <c r="H1478" s="66"/>
      <c r="I1478" s="66"/>
      <c r="J1478" s="66"/>
    </row>
    <row r="1479" spans="1:10" ht="12.75">
      <c r="A1479" s="63"/>
      <c r="B1479" s="63"/>
      <c r="C1479" s="63"/>
      <c r="D1479" s="66"/>
      <c r="E1479" s="66"/>
      <c r="F1479" s="66"/>
      <c r="G1479" s="66"/>
      <c r="H1479" s="66"/>
      <c r="I1479" s="66"/>
      <c r="J1479" s="66"/>
    </row>
    <row r="1480" spans="1:10" ht="12.75">
      <c r="A1480" s="63"/>
      <c r="B1480" s="63"/>
      <c r="C1480" s="63"/>
      <c r="D1480" s="66"/>
      <c r="E1480" s="66"/>
      <c r="F1480" s="66"/>
      <c r="G1480" s="66"/>
      <c r="H1480" s="66"/>
      <c r="I1480" s="66"/>
      <c r="J1480" s="66"/>
    </row>
    <row r="1481" spans="1:10" ht="12.75">
      <c r="A1481" s="63"/>
      <c r="B1481" s="63"/>
      <c r="C1481" s="63"/>
      <c r="D1481" s="66"/>
      <c r="E1481" s="66"/>
      <c r="F1481" s="66"/>
      <c r="G1481" s="66"/>
      <c r="H1481" s="66"/>
      <c r="I1481" s="66"/>
      <c r="J1481" s="66"/>
    </row>
    <row r="1482" spans="1:10" ht="12.75">
      <c r="A1482" s="63"/>
      <c r="B1482" s="63"/>
      <c r="C1482" s="63"/>
      <c r="D1482" s="66"/>
      <c r="E1482" s="66"/>
      <c r="F1482" s="66"/>
      <c r="G1482" s="66"/>
      <c r="H1482" s="66"/>
      <c r="I1482" s="66"/>
      <c r="J1482" s="66"/>
    </row>
    <row r="1483" spans="1:10" ht="12.75">
      <c r="A1483" s="63"/>
      <c r="B1483" s="63"/>
      <c r="C1483" s="63"/>
      <c r="D1483" s="66"/>
      <c r="E1483" s="66"/>
      <c r="F1483" s="66"/>
      <c r="G1483" s="66"/>
      <c r="H1483" s="66"/>
      <c r="I1483" s="66"/>
      <c r="J1483" s="66"/>
    </row>
    <row r="1484" spans="1:10" ht="12.75">
      <c r="A1484" s="63"/>
      <c r="B1484" s="63"/>
      <c r="C1484" s="63"/>
      <c r="D1484" s="66"/>
      <c r="E1484" s="66"/>
      <c r="F1484" s="66"/>
      <c r="G1484" s="66"/>
      <c r="H1484" s="66"/>
      <c r="I1484" s="66"/>
      <c r="J1484" s="66"/>
    </row>
    <row r="1485" spans="1:10" ht="12.75">
      <c r="A1485" s="63"/>
      <c r="B1485" s="63"/>
      <c r="C1485" s="63"/>
      <c r="D1485" s="66"/>
      <c r="E1485" s="66"/>
      <c r="F1485" s="66"/>
      <c r="G1485" s="66"/>
      <c r="H1485" s="66"/>
      <c r="I1485" s="66"/>
      <c r="J1485" s="66"/>
    </row>
    <row r="1486" spans="1:10" ht="12.75">
      <c r="A1486" s="63"/>
      <c r="B1486" s="63"/>
      <c r="C1486" s="63"/>
      <c r="D1486" s="66"/>
      <c r="E1486" s="66"/>
      <c r="F1486" s="66"/>
      <c r="G1486" s="66"/>
      <c r="H1486" s="66"/>
      <c r="I1486" s="66"/>
      <c r="J1486" s="66"/>
    </row>
    <row r="1487" spans="1:10" ht="12.75">
      <c r="A1487" s="63"/>
      <c r="B1487" s="63"/>
      <c r="C1487" s="63"/>
      <c r="D1487" s="66"/>
      <c r="E1487" s="66"/>
      <c r="F1487" s="66"/>
      <c r="G1487" s="66"/>
      <c r="H1487" s="66"/>
      <c r="I1487" s="66"/>
      <c r="J1487" s="66"/>
    </row>
    <row r="1488" spans="1:10" ht="12.75">
      <c r="A1488" s="63"/>
      <c r="B1488" s="63"/>
      <c r="C1488" s="63"/>
      <c r="D1488" s="66"/>
      <c r="E1488" s="66"/>
      <c r="F1488" s="66"/>
      <c r="G1488" s="66"/>
      <c r="H1488" s="66"/>
      <c r="I1488" s="66"/>
      <c r="J1488" s="66"/>
    </row>
    <row r="1489" spans="1:10" ht="12.75">
      <c r="A1489" s="63"/>
      <c r="B1489" s="63"/>
      <c r="C1489" s="63"/>
      <c r="D1489" s="66"/>
      <c r="E1489" s="66"/>
      <c r="F1489" s="66"/>
      <c r="G1489" s="66"/>
      <c r="H1489" s="66"/>
      <c r="I1489" s="66"/>
      <c r="J1489" s="66"/>
    </row>
    <row r="1490" spans="1:10" ht="12.75">
      <c r="A1490" s="63"/>
      <c r="B1490" s="63"/>
      <c r="C1490" s="63"/>
      <c r="D1490" s="66"/>
      <c r="E1490" s="66"/>
      <c r="F1490" s="66"/>
      <c r="G1490" s="66"/>
      <c r="H1490" s="66"/>
      <c r="I1490" s="66"/>
      <c r="J1490" s="66"/>
    </row>
    <row r="1491" spans="1:10" ht="12.75">
      <c r="A1491" s="63"/>
      <c r="B1491" s="63"/>
      <c r="C1491" s="63"/>
      <c r="D1491" s="66"/>
      <c r="E1491" s="66"/>
      <c r="F1491" s="66"/>
      <c r="G1491" s="66"/>
      <c r="H1491" s="66"/>
      <c r="I1491" s="66"/>
      <c r="J1491" s="66"/>
    </row>
    <row r="1492" spans="1:10" ht="12.75">
      <c r="A1492" s="63"/>
      <c r="B1492" s="63"/>
      <c r="C1492" s="63"/>
      <c r="D1492" s="66"/>
      <c r="E1492" s="66"/>
      <c r="F1492" s="66"/>
      <c r="G1492" s="66"/>
      <c r="H1492" s="66"/>
      <c r="I1492" s="66"/>
      <c r="J1492" s="66"/>
    </row>
    <row r="1493" spans="1:10" ht="12.75">
      <c r="A1493" s="63"/>
      <c r="B1493" s="63"/>
      <c r="C1493" s="63"/>
      <c r="D1493" s="66"/>
      <c r="E1493" s="66"/>
      <c r="F1493" s="66"/>
      <c r="G1493" s="66"/>
      <c r="H1493" s="66"/>
      <c r="I1493" s="66"/>
      <c r="J1493" s="66"/>
    </row>
    <row r="1494" spans="1:10" ht="12.75">
      <c r="A1494" s="63"/>
      <c r="B1494" s="63"/>
      <c r="C1494" s="63"/>
      <c r="D1494" s="66"/>
      <c r="E1494" s="66"/>
      <c r="F1494" s="66"/>
      <c r="G1494" s="66"/>
      <c r="H1494" s="66"/>
      <c r="I1494" s="66"/>
      <c r="J1494" s="66"/>
    </row>
    <row r="1495" spans="1:10" ht="12.75">
      <c r="A1495" s="63"/>
      <c r="B1495" s="63"/>
      <c r="C1495" s="63"/>
      <c r="D1495" s="66"/>
      <c r="E1495" s="66"/>
      <c r="F1495" s="66"/>
      <c r="G1495" s="66"/>
      <c r="H1495" s="66"/>
      <c r="I1495" s="66"/>
      <c r="J1495" s="66"/>
    </row>
    <row r="1496" spans="1:10" ht="12.75">
      <c r="A1496" s="63"/>
      <c r="B1496" s="63"/>
      <c r="C1496" s="63"/>
      <c r="D1496" s="66"/>
      <c r="E1496" s="66"/>
      <c r="F1496" s="66"/>
      <c r="G1496" s="66"/>
      <c r="H1496" s="66"/>
      <c r="I1496" s="66"/>
      <c r="J1496" s="66"/>
    </row>
    <row r="1497" spans="1:10" ht="12.75">
      <c r="A1497" s="63"/>
      <c r="B1497" s="63"/>
      <c r="C1497" s="63"/>
      <c r="D1497" s="66"/>
      <c r="E1497" s="66"/>
      <c r="F1497" s="66"/>
      <c r="G1497" s="66"/>
      <c r="H1497" s="66"/>
      <c r="I1497" s="66"/>
      <c r="J1497" s="66"/>
    </row>
    <row r="1498" spans="1:10" ht="12.75">
      <c r="A1498" s="63"/>
      <c r="B1498" s="63"/>
      <c r="C1498" s="63"/>
      <c r="D1498" s="66"/>
      <c r="E1498" s="66"/>
      <c r="F1498" s="66"/>
      <c r="G1498" s="66"/>
      <c r="H1498" s="66"/>
      <c r="I1498" s="66"/>
      <c r="J1498" s="66"/>
    </row>
    <row r="1499" spans="1:10" ht="12.75">
      <c r="A1499" s="63"/>
      <c r="B1499" s="63"/>
      <c r="C1499" s="63"/>
      <c r="D1499" s="66"/>
      <c r="E1499" s="66"/>
      <c r="F1499" s="66"/>
      <c r="G1499" s="66"/>
      <c r="H1499" s="66"/>
      <c r="I1499" s="66"/>
      <c r="J1499" s="66"/>
    </row>
    <row r="1500" spans="1:10" ht="12.75">
      <c r="A1500" s="63"/>
      <c r="B1500" s="63"/>
      <c r="C1500" s="63"/>
      <c r="D1500" s="66"/>
      <c r="E1500" s="66"/>
      <c r="F1500" s="66"/>
      <c r="G1500" s="66"/>
      <c r="H1500" s="66"/>
      <c r="I1500" s="66"/>
      <c r="J1500" s="66"/>
    </row>
    <row r="1501" spans="1:10" ht="12.75">
      <c r="A1501" s="63"/>
      <c r="B1501" s="63"/>
      <c r="C1501" s="63"/>
      <c r="D1501" s="66"/>
      <c r="E1501" s="66"/>
      <c r="F1501" s="66"/>
      <c r="G1501" s="66"/>
      <c r="H1501" s="66"/>
      <c r="I1501" s="66"/>
      <c r="J1501" s="66"/>
    </row>
    <row r="1502" spans="1:10" ht="12.75">
      <c r="A1502" s="63"/>
      <c r="B1502" s="63"/>
      <c r="C1502" s="63"/>
      <c r="D1502" s="66"/>
      <c r="E1502" s="66"/>
      <c r="F1502" s="66"/>
      <c r="G1502" s="66"/>
      <c r="H1502" s="66"/>
      <c r="I1502" s="66"/>
      <c r="J1502" s="66"/>
    </row>
    <row r="1503" spans="1:10" ht="12.75">
      <c r="A1503" s="63"/>
      <c r="B1503" s="63"/>
      <c r="C1503" s="63"/>
      <c r="D1503" s="66"/>
      <c r="E1503" s="66"/>
      <c r="F1503" s="66"/>
      <c r="G1503" s="66"/>
      <c r="H1503" s="66"/>
      <c r="I1503" s="66"/>
      <c r="J1503" s="66"/>
    </row>
    <row r="1504" spans="1:10" ht="12.75">
      <c r="A1504" s="63"/>
      <c r="B1504" s="63"/>
      <c r="C1504" s="63"/>
      <c r="D1504" s="66"/>
      <c r="E1504" s="66"/>
      <c r="F1504" s="66"/>
      <c r="G1504" s="66"/>
      <c r="H1504" s="66"/>
      <c r="I1504" s="66"/>
      <c r="J1504" s="66"/>
    </row>
    <row r="1505" spans="1:10" ht="12.75">
      <c r="A1505" s="63"/>
      <c r="B1505" s="63"/>
      <c r="C1505" s="63"/>
      <c r="D1505" s="66"/>
      <c r="E1505" s="66"/>
      <c r="F1505" s="66"/>
      <c r="G1505" s="66"/>
      <c r="H1505" s="66"/>
      <c r="I1505" s="66"/>
      <c r="J1505" s="66"/>
    </row>
    <row r="1506" spans="1:10" ht="12.75">
      <c r="A1506" s="63"/>
      <c r="B1506" s="63"/>
      <c r="C1506" s="63"/>
      <c r="D1506" s="66"/>
      <c r="E1506" s="66"/>
      <c r="F1506" s="66"/>
      <c r="G1506" s="66"/>
      <c r="H1506" s="66"/>
      <c r="I1506" s="66"/>
      <c r="J1506" s="66"/>
    </row>
    <row r="1507" spans="1:10" ht="12.75">
      <c r="A1507" s="63"/>
      <c r="B1507" s="63"/>
      <c r="C1507" s="63"/>
      <c r="D1507" s="66"/>
      <c r="E1507" s="66"/>
      <c r="F1507" s="66"/>
      <c r="G1507" s="66"/>
      <c r="H1507" s="66"/>
      <c r="I1507" s="66"/>
      <c r="J1507" s="66"/>
    </row>
    <row r="1508" spans="1:10" ht="12.75">
      <c r="A1508" s="63"/>
      <c r="B1508" s="63"/>
      <c r="C1508" s="63"/>
      <c r="D1508" s="66"/>
      <c r="E1508" s="66"/>
      <c r="F1508" s="66"/>
      <c r="G1508" s="66"/>
      <c r="H1508" s="66"/>
      <c r="I1508" s="66"/>
      <c r="J1508" s="66"/>
    </row>
    <row r="1509" spans="1:10" ht="12.75">
      <c r="A1509" s="63"/>
      <c r="B1509" s="63"/>
      <c r="C1509" s="63"/>
      <c r="D1509" s="66"/>
      <c r="E1509" s="66"/>
      <c r="F1509" s="66"/>
      <c r="G1509" s="66"/>
      <c r="H1509" s="66"/>
      <c r="I1509" s="66"/>
      <c r="J1509" s="66"/>
    </row>
    <row r="1510" spans="1:10" ht="12.75">
      <c r="A1510" s="63"/>
      <c r="B1510" s="63"/>
      <c r="C1510" s="63"/>
      <c r="D1510" s="66"/>
      <c r="E1510" s="66"/>
      <c r="F1510" s="66"/>
      <c r="G1510" s="66"/>
      <c r="H1510" s="66"/>
      <c r="I1510" s="66"/>
      <c r="J1510" s="66"/>
    </row>
    <row r="1511" spans="1:10" ht="12.75">
      <c r="A1511" s="63"/>
      <c r="B1511" s="63"/>
      <c r="C1511" s="63"/>
      <c r="D1511" s="66"/>
      <c r="E1511" s="66"/>
      <c r="F1511" s="66"/>
      <c r="G1511" s="66"/>
      <c r="H1511" s="66"/>
      <c r="I1511" s="66"/>
      <c r="J1511" s="66"/>
    </row>
    <row r="1512" spans="1:10" ht="12.75">
      <c r="A1512" s="63"/>
      <c r="B1512" s="63"/>
      <c r="C1512" s="63"/>
      <c r="D1512" s="66"/>
      <c r="E1512" s="66"/>
      <c r="F1512" s="66"/>
      <c r="G1512" s="66"/>
      <c r="H1512" s="66"/>
      <c r="I1512" s="66"/>
      <c r="J1512" s="66"/>
    </row>
    <row r="1513" spans="1:10" ht="12.75">
      <c r="A1513" s="63"/>
      <c r="B1513" s="63"/>
      <c r="C1513" s="63"/>
      <c r="D1513" s="66"/>
      <c r="E1513" s="66"/>
      <c r="F1513" s="66"/>
      <c r="G1513" s="66"/>
      <c r="H1513" s="66"/>
      <c r="I1513" s="66"/>
      <c r="J1513" s="66"/>
    </row>
    <row r="1514" spans="1:10" ht="12.75">
      <c r="A1514" s="63"/>
      <c r="B1514" s="63"/>
      <c r="C1514" s="63"/>
      <c r="D1514" s="66"/>
      <c r="E1514" s="66"/>
      <c r="F1514" s="66"/>
      <c r="G1514" s="66"/>
      <c r="H1514" s="66"/>
      <c r="I1514" s="66"/>
      <c r="J1514" s="66"/>
    </row>
    <row r="1515" spans="1:10" ht="12.75">
      <c r="A1515" s="63"/>
      <c r="B1515" s="63"/>
      <c r="C1515" s="63"/>
      <c r="D1515" s="66"/>
      <c r="E1515" s="66"/>
      <c r="F1515" s="66"/>
      <c r="G1515" s="66"/>
      <c r="H1515" s="66"/>
      <c r="I1515" s="66"/>
      <c r="J1515" s="66"/>
    </row>
    <row r="1516" spans="1:10" ht="12.75">
      <c r="A1516" s="63"/>
      <c r="B1516" s="63"/>
      <c r="C1516" s="63"/>
      <c r="D1516" s="66"/>
      <c r="E1516" s="66"/>
      <c r="F1516" s="66"/>
      <c r="G1516" s="66"/>
      <c r="H1516" s="66"/>
      <c r="I1516" s="66"/>
      <c r="J1516" s="66"/>
    </row>
    <row r="1517" spans="1:10" ht="12.75">
      <c r="A1517" s="63"/>
      <c r="B1517" s="63"/>
      <c r="C1517" s="63"/>
      <c r="D1517" s="66"/>
      <c r="E1517" s="66"/>
      <c r="F1517" s="66"/>
      <c r="G1517" s="66"/>
      <c r="H1517" s="66"/>
      <c r="I1517" s="66"/>
      <c r="J1517" s="66"/>
    </row>
    <row r="1518" spans="1:10" ht="12.75">
      <c r="A1518" s="63"/>
      <c r="B1518" s="63"/>
      <c r="C1518" s="63"/>
      <c r="D1518" s="66"/>
      <c r="E1518" s="66"/>
      <c r="F1518" s="66"/>
      <c r="G1518" s="66"/>
      <c r="H1518" s="66"/>
      <c r="I1518" s="66"/>
      <c r="J1518" s="66"/>
    </row>
    <row r="1519" spans="1:10" ht="12.75">
      <c r="A1519" s="63"/>
      <c r="B1519" s="63"/>
      <c r="C1519" s="63"/>
      <c r="D1519" s="66"/>
      <c r="E1519" s="66"/>
      <c r="F1519" s="66"/>
      <c r="G1519" s="66"/>
      <c r="H1519" s="66"/>
      <c r="I1519" s="66"/>
      <c r="J1519" s="66"/>
    </row>
    <row r="1520" spans="1:10" ht="12.75">
      <c r="A1520" s="63"/>
      <c r="B1520" s="63"/>
      <c r="C1520" s="63"/>
      <c r="D1520" s="66"/>
      <c r="E1520" s="66"/>
      <c r="F1520" s="66"/>
      <c r="G1520" s="66"/>
      <c r="H1520" s="66"/>
      <c r="I1520" s="66"/>
      <c r="J1520" s="66"/>
    </row>
    <row r="1521" spans="1:10" ht="12.75">
      <c r="A1521" s="63"/>
      <c r="B1521" s="63"/>
      <c r="C1521" s="63"/>
      <c r="D1521" s="66"/>
      <c r="E1521" s="66"/>
      <c r="F1521" s="66"/>
      <c r="G1521" s="66"/>
      <c r="H1521" s="66"/>
      <c r="I1521" s="66"/>
      <c r="J1521" s="66"/>
    </row>
    <row r="1522" spans="1:10" ht="12.75">
      <c r="A1522" s="63"/>
      <c r="B1522" s="63"/>
      <c r="C1522" s="63"/>
      <c r="D1522" s="66"/>
      <c r="E1522" s="66"/>
      <c r="F1522" s="66"/>
      <c r="G1522" s="66"/>
      <c r="H1522" s="66"/>
      <c r="I1522" s="66"/>
      <c r="J1522" s="66"/>
    </row>
    <row r="1523" spans="1:10" ht="12.75">
      <c r="A1523" s="63"/>
      <c r="B1523" s="63"/>
      <c r="C1523" s="63"/>
      <c r="D1523" s="66"/>
      <c r="E1523" s="66"/>
      <c r="F1523" s="66"/>
      <c r="G1523" s="66"/>
      <c r="H1523" s="66"/>
      <c r="I1523" s="66"/>
      <c r="J1523" s="66"/>
    </row>
    <row r="1524" spans="1:10" ht="12.75">
      <c r="A1524" s="63"/>
      <c r="B1524" s="63"/>
      <c r="C1524" s="63"/>
      <c r="D1524" s="66"/>
      <c r="E1524" s="66"/>
      <c r="F1524" s="66"/>
      <c r="G1524" s="66"/>
      <c r="H1524" s="66"/>
      <c r="I1524" s="66"/>
      <c r="J1524" s="66"/>
    </row>
    <row r="1525" spans="1:10" ht="12.75">
      <c r="A1525" s="63"/>
      <c r="B1525" s="63"/>
      <c r="C1525" s="63"/>
      <c r="D1525" s="66"/>
      <c r="E1525" s="66"/>
      <c r="F1525" s="66"/>
      <c r="G1525" s="66"/>
      <c r="H1525" s="66"/>
      <c r="I1525" s="66"/>
      <c r="J1525" s="66"/>
    </row>
    <row r="1526" spans="1:10" ht="12.75">
      <c r="A1526" s="63"/>
      <c r="B1526" s="63"/>
      <c r="C1526" s="63"/>
      <c r="D1526" s="66"/>
      <c r="E1526" s="66"/>
      <c r="F1526" s="66"/>
      <c r="G1526" s="66"/>
      <c r="H1526" s="66"/>
      <c r="I1526" s="66"/>
      <c r="J1526" s="66"/>
    </row>
    <row r="1527" spans="1:10" ht="12.75">
      <c r="A1527" s="63"/>
      <c r="B1527" s="63"/>
      <c r="C1527" s="63"/>
      <c r="D1527" s="66"/>
      <c r="E1527" s="66"/>
      <c r="F1527" s="66"/>
      <c r="G1527" s="66"/>
      <c r="H1527" s="66"/>
      <c r="I1527" s="66"/>
      <c r="J1527" s="66"/>
    </row>
    <row r="1528" spans="1:10" ht="12.75">
      <c r="A1528" s="63"/>
      <c r="B1528" s="63"/>
      <c r="C1528" s="63"/>
      <c r="D1528" s="66"/>
      <c r="E1528" s="66"/>
      <c r="F1528" s="66"/>
      <c r="G1528" s="66"/>
      <c r="H1528" s="66"/>
      <c r="I1528" s="66"/>
      <c r="J1528" s="66"/>
    </row>
    <row r="1529" spans="1:10" ht="12.75">
      <c r="A1529" s="63"/>
      <c r="B1529" s="63"/>
      <c r="C1529" s="63"/>
      <c r="D1529" s="66"/>
      <c r="E1529" s="66"/>
      <c r="F1529" s="66"/>
      <c r="G1529" s="66"/>
      <c r="H1529" s="66"/>
      <c r="I1529" s="66"/>
      <c r="J1529" s="66"/>
    </row>
    <row r="1530" spans="1:10" ht="12.75">
      <c r="A1530" s="63"/>
      <c r="B1530" s="63"/>
      <c r="C1530" s="63"/>
      <c r="D1530" s="66"/>
      <c r="E1530" s="66"/>
      <c r="F1530" s="66"/>
      <c r="G1530" s="66"/>
      <c r="H1530" s="66"/>
      <c r="I1530" s="66"/>
      <c r="J1530" s="66"/>
    </row>
    <row r="1531" spans="1:10" ht="12.75">
      <c r="A1531" s="63"/>
      <c r="B1531" s="63"/>
      <c r="C1531" s="63"/>
      <c r="D1531" s="66"/>
      <c r="E1531" s="66"/>
      <c r="F1531" s="66"/>
      <c r="G1531" s="66"/>
      <c r="H1531" s="66"/>
      <c r="I1531" s="66"/>
      <c r="J1531" s="66"/>
    </row>
    <row r="1532" spans="1:10" ht="12.75">
      <c r="A1532" s="63"/>
      <c r="B1532" s="63"/>
      <c r="C1532" s="63"/>
      <c r="D1532" s="66"/>
      <c r="E1532" s="66"/>
      <c r="F1532" s="66"/>
      <c r="G1532" s="66"/>
      <c r="H1532" s="66"/>
      <c r="I1532" s="66"/>
      <c r="J1532" s="66"/>
    </row>
    <row r="1533" spans="1:10" ht="12.75">
      <c r="A1533" s="63"/>
      <c r="B1533" s="63"/>
      <c r="C1533" s="63"/>
      <c r="D1533" s="66"/>
      <c r="E1533" s="66"/>
      <c r="F1533" s="66"/>
      <c r="G1533" s="66"/>
      <c r="H1533" s="66"/>
      <c r="I1533" s="66"/>
      <c r="J1533" s="66"/>
    </row>
    <row r="1534" spans="1:10" ht="12.75">
      <c r="A1534" s="63"/>
      <c r="B1534" s="63"/>
      <c r="C1534" s="63"/>
      <c r="D1534" s="66"/>
      <c r="E1534" s="66"/>
      <c r="F1534" s="66"/>
      <c r="G1534" s="66"/>
      <c r="H1534" s="66"/>
      <c r="I1534" s="66"/>
      <c r="J1534" s="66"/>
    </row>
    <row r="1535" spans="1:10" ht="12.75">
      <c r="A1535" s="63"/>
      <c r="B1535" s="63"/>
      <c r="C1535" s="63"/>
      <c r="D1535" s="66"/>
      <c r="E1535" s="66"/>
      <c r="F1535" s="66"/>
      <c r="G1535" s="66"/>
      <c r="H1535" s="66"/>
      <c r="I1535" s="66"/>
      <c r="J1535" s="66"/>
    </row>
    <row r="1536" spans="1:10" ht="12.75">
      <c r="A1536" s="63"/>
      <c r="B1536" s="63"/>
      <c r="C1536" s="63"/>
      <c r="D1536" s="66"/>
      <c r="E1536" s="66"/>
      <c r="F1536" s="66"/>
      <c r="G1536" s="66"/>
      <c r="H1536" s="66"/>
      <c r="I1536" s="66"/>
      <c r="J1536" s="66"/>
    </row>
    <row r="1537" spans="1:10" ht="12.75">
      <c r="A1537" s="63"/>
      <c r="B1537" s="63"/>
      <c r="C1537" s="63"/>
      <c r="D1537" s="66"/>
      <c r="E1537" s="66"/>
      <c r="F1537" s="66"/>
      <c r="G1537" s="66"/>
      <c r="H1537" s="66"/>
      <c r="I1537" s="66"/>
      <c r="J1537" s="66"/>
    </row>
    <row r="1538" spans="1:10" ht="12.75">
      <c r="A1538" s="63"/>
      <c r="B1538" s="63"/>
      <c r="C1538" s="63"/>
      <c r="D1538" s="66"/>
      <c r="E1538" s="66"/>
      <c r="F1538" s="66"/>
      <c r="G1538" s="66"/>
      <c r="H1538" s="66"/>
      <c r="I1538" s="66"/>
      <c r="J1538" s="66"/>
    </row>
    <row r="1539" spans="1:10" ht="12.75">
      <c r="A1539" s="63"/>
      <c r="B1539" s="63"/>
      <c r="C1539" s="63"/>
      <c r="D1539" s="66"/>
      <c r="E1539" s="66"/>
      <c r="F1539" s="66"/>
      <c r="G1539" s="66"/>
      <c r="H1539" s="66"/>
      <c r="I1539" s="66"/>
      <c r="J1539" s="66"/>
    </row>
    <row r="1540" spans="1:10" ht="12.75">
      <c r="A1540" s="63"/>
      <c r="B1540" s="63"/>
      <c r="C1540" s="63"/>
      <c r="D1540" s="66"/>
      <c r="E1540" s="66"/>
      <c r="F1540" s="66"/>
      <c r="G1540" s="66"/>
      <c r="H1540" s="66"/>
      <c r="I1540" s="66"/>
      <c r="J1540" s="66"/>
    </row>
    <row r="1541" spans="1:10" ht="12.75">
      <c r="A1541" s="63"/>
      <c r="B1541" s="63"/>
      <c r="C1541" s="63"/>
      <c r="D1541" s="66"/>
      <c r="E1541" s="66"/>
      <c r="F1541" s="66"/>
      <c r="G1541" s="66"/>
      <c r="H1541" s="66"/>
      <c r="I1541" s="66"/>
      <c r="J1541" s="66"/>
    </row>
    <row r="1542" spans="1:10" ht="12.75">
      <c r="A1542" s="63"/>
      <c r="B1542" s="63"/>
      <c r="C1542" s="63"/>
      <c r="D1542" s="66"/>
      <c r="E1542" s="66"/>
      <c r="F1542" s="66"/>
      <c r="G1542" s="66"/>
      <c r="H1542" s="66"/>
      <c r="I1542" s="66"/>
      <c r="J1542" s="66"/>
    </row>
    <row r="1543" spans="1:10" ht="12.75">
      <c r="A1543" s="63"/>
      <c r="B1543" s="63"/>
      <c r="C1543" s="63"/>
      <c r="D1543" s="66"/>
      <c r="E1543" s="66"/>
      <c r="F1543" s="66"/>
      <c r="G1543" s="66"/>
      <c r="H1543" s="66"/>
      <c r="I1543" s="66"/>
      <c r="J1543" s="66"/>
    </row>
    <row r="1544" spans="1:10" ht="12.75">
      <c r="A1544" s="63"/>
      <c r="B1544" s="63"/>
      <c r="C1544" s="63"/>
      <c r="D1544" s="66"/>
      <c r="E1544" s="66"/>
      <c r="F1544" s="66"/>
      <c r="G1544" s="66"/>
      <c r="H1544" s="66"/>
      <c r="I1544" s="66"/>
      <c r="J1544" s="66"/>
    </row>
    <row r="1545" spans="1:10" ht="12.75">
      <c r="A1545" s="63"/>
      <c r="B1545" s="63"/>
      <c r="C1545" s="63"/>
      <c r="D1545" s="66"/>
      <c r="E1545" s="66"/>
      <c r="F1545" s="66"/>
      <c r="G1545" s="66"/>
      <c r="H1545" s="66"/>
      <c r="I1545" s="66"/>
      <c r="J1545" s="66"/>
    </row>
    <row r="1546" spans="1:10" ht="12.75">
      <c r="A1546" s="63"/>
      <c r="B1546" s="63"/>
      <c r="C1546" s="63"/>
      <c r="D1546" s="66"/>
      <c r="E1546" s="66"/>
      <c r="F1546" s="66"/>
      <c r="G1546" s="66"/>
      <c r="H1546" s="66"/>
      <c r="I1546" s="66"/>
      <c r="J1546" s="66"/>
    </row>
    <row r="1547" spans="1:10" ht="12.75">
      <c r="A1547" s="63"/>
      <c r="B1547" s="63"/>
      <c r="C1547" s="63"/>
      <c r="D1547" s="66"/>
      <c r="E1547" s="66"/>
      <c r="F1547" s="66"/>
      <c r="G1547" s="66"/>
      <c r="H1547" s="66"/>
      <c r="I1547" s="66"/>
      <c r="J1547" s="66"/>
    </row>
    <row r="1548" spans="1:10" ht="12.75">
      <c r="A1548" s="63"/>
      <c r="B1548" s="63"/>
      <c r="C1548" s="63"/>
      <c r="D1548" s="66"/>
      <c r="E1548" s="66"/>
      <c r="F1548" s="66"/>
      <c r="G1548" s="66"/>
      <c r="H1548" s="66"/>
      <c r="I1548" s="66"/>
      <c r="J1548" s="66"/>
    </row>
    <row r="1549" spans="1:10" ht="12.75">
      <c r="A1549" s="63"/>
      <c r="B1549" s="63"/>
      <c r="C1549" s="63"/>
      <c r="D1549" s="66"/>
      <c r="E1549" s="66"/>
      <c r="F1549" s="66"/>
      <c r="G1549" s="66"/>
      <c r="H1549" s="66"/>
      <c r="I1549" s="66"/>
      <c r="J1549" s="66"/>
    </row>
    <row r="1550" spans="1:10" ht="12.75">
      <c r="A1550" s="63"/>
      <c r="B1550" s="63"/>
      <c r="C1550" s="63"/>
      <c r="D1550" s="66"/>
      <c r="E1550" s="66"/>
      <c r="F1550" s="66"/>
      <c r="G1550" s="66"/>
      <c r="H1550" s="66"/>
      <c r="I1550" s="66"/>
      <c r="J1550" s="66"/>
    </row>
    <row r="1551" spans="1:10" ht="12.75">
      <c r="A1551" s="63"/>
      <c r="B1551" s="63"/>
      <c r="C1551" s="63"/>
      <c r="D1551" s="66"/>
      <c r="E1551" s="66"/>
      <c r="F1551" s="66"/>
      <c r="G1551" s="66"/>
      <c r="H1551" s="66"/>
      <c r="I1551" s="66"/>
      <c r="J1551" s="66"/>
    </row>
    <row r="1552" spans="1:10" ht="12.75">
      <c r="A1552" s="63"/>
      <c r="B1552" s="63"/>
      <c r="C1552" s="63"/>
      <c r="D1552" s="66"/>
      <c r="E1552" s="66"/>
      <c r="F1552" s="66"/>
      <c r="G1552" s="66"/>
      <c r="H1552" s="66"/>
      <c r="I1552" s="66"/>
      <c r="J1552" s="66"/>
    </row>
    <row r="1553" spans="1:10" ht="12.75">
      <c r="A1553" s="63"/>
      <c r="B1553" s="63"/>
      <c r="C1553" s="63"/>
      <c r="D1553" s="66"/>
      <c r="E1553" s="66"/>
      <c r="F1553" s="66"/>
      <c r="G1553" s="66"/>
      <c r="H1553" s="66"/>
      <c r="I1553" s="66"/>
      <c r="J1553" s="66"/>
    </row>
    <row r="1554" spans="1:10" ht="12.75">
      <c r="A1554" s="63"/>
      <c r="B1554" s="63"/>
      <c r="C1554" s="63"/>
      <c r="D1554" s="66"/>
      <c r="E1554" s="66"/>
      <c r="F1554" s="66"/>
      <c r="G1554" s="66"/>
      <c r="H1554" s="66"/>
      <c r="I1554" s="66"/>
      <c r="J1554" s="66"/>
    </row>
    <row r="1555" spans="1:10" ht="12.75">
      <c r="A1555" s="63"/>
      <c r="B1555" s="63"/>
      <c r="C1555" s="63"/>
      <c r="D1555" s="66"/>
      <c r="E1555" s="66"/>
      <c r="F1555" s="66"/>
      <c r="G1555" s="66"/>
      <c r="H1555" s="66"/>
      <c r="I1555" s="66"/>
      <c r="J1555" s="66"/>
    </row>
    <row r="1556" spans="1:10" ht="12.75">
      <c r="A1556" s="63"/>
      <c r="B1556" s="63"/>
      <c r="C1556" s="63"/>
      <c r="D1556" s="66"/>
      <c r="E1556" s="66"/>
      <c r="F1556" s="66"/>
      <c r="G1556" s="66"/>
      <c r="H1556" s="66"/>
      <c r="I1556" s="66"/>
      <c r="J1556" s="66"/>
    </row>
    <row r="1557" spans="1:10" ht="12.75">
      <c r="A1557" s="63"/>
      <c r="B1557" s="63"/>
      <c r="C1557" s="63"/>
      <c r="D1557" s="66"/>
      <c r="E1557" s="66"/>
      <c r="F1557" s="66"/>
      <c r="G1557" s="66"/>
      <c r="H1557" s="66"/>
      <c r="I1557" s="66"/>
      <c r="J1557" s="66"/>
    </row>
    <row r="1558" spans="1:10" ht="12.75">
      <c r="A1558" s="63"/>
      <c r="B1558" s="63"/>
      <c r="C1558" s="63"/>
      <c r="D1558" s="66"/>
      <c r="E1558" s="66"/>
      <c r="F1558" s="66"/>
      <c r="G1558" s="66"/>
      <c r="H1558" s="66"/>
      <c r="I1558" s="66"/>
      <c r="J1558" s="66"/>
    </row>
    <row r="1559" spans="1:10" ht="12.75">
      <c r="A1559" s="63"/>
      <c r="B1559" s="63"/>
      <c r="C1559" s="63"/>
      <c r="D1559" s="66"/>
      <c r="E1559" s="66"/>
      <c r="F1559" s="66"/>
      <c r="G1559" s="66"/>
      <c r="H1559" s="66"/>
      <c r="I1559" s="66"/>
      <c r="J1559" s="66"/>
    </row>
    <row r="1560" spans="1:10" ht="12.75">
      <c r="A1560" s="63"/>
      <c r="B1560" s="63"/>
      <c r="C1560" s="63"/>
      <c r="D1560" s="66"/>
      <c r="E1560" s="66"/>
      <c r="F1560" s="66"/>
      <c r="G1560" s="66"/>
      <c r="H1560" s="66"/>
      <c r="I1560" s="66"/>
      <c r="J1560" s="66"/>
    </row>
    <row r="1561" spans="1:10" ht="12.75">
      <c r="A1561" s="63"/>
      <c r="B1561" s="63"/>
      <c r="C1561" s="63"/>
      <c r="D1561" s="66"/>
      <c r="E1561" s="66"/>
      <c r="F1561" s="66"/>
      <c r="G1561" s="66"/>
      <c r="H1561" s="66"/>
      <c r="I1561" s="66"/>
      <c r="J1561" s="66"/>
    </row>
    <row r="1562" spans="1:10" ht="12.75">
      <c r="A1562" s="63"/>
      <c r="B1562" s="63"/>
      <c r="C1562" s="63"/>
      <c r="D1562" s="66"/>
      <c r="E1562" s="66"/>
      <c r="F1562" s="66"/>
      <c r="G1562" s="66"/>
      <c r="H1562" s="66"/>
      <c r="I1562" s="66"/>
      <c r="J1562" s="66"/>
    </row>
    <row r="1563" spans="1:10" ht="12.75">
      <c r="A1563" s="63"/>
      <c r="B1563" s="63"/>
      <c r="C1563" s="63"/>
      <c r="D1563" s="66"/>
      <c r="E1563" s="66"/>
      <c r="F1563" s="66"/>
      <c r="G1563" s="66"/>
      <c r="H1563" s="66"/>
      <c r="I1563" s="66"/>
      <c r="J1563" s="66"/>
    </row>
    <row r="1564" spans="1:10" ht="12.75">
      <c r="A1564" s="63"/>
      <c r="B1564" s="63"/>
      <c r="C1564" s="63"/>
      <c r="D1564" s="66"/>
      <c r="E1564" s="66"/>
      <c r="F1564" s="66"/>
      <c r="G1564" s="66"/>
      <c r="H1564" s="66"/>
      <c r="I1564" s="66"/>
      <c r="J1564" s="66"/>
    </row>
    <row r="1565" spans="1:10" ht="12.75">
      <c r="A1565" s="63"/>
      <c r="B1565" s="63"/>
      <c r="C1565" s="63"/>
      <c r="D1565" s="66"/>
      <c r="E1565" s="66"/>
      <c r="F1565" s="66"/>
      <c r="G1565" s="66"/>
      <c r="H1565" s="66"/>
      <c r="I1565" s="66"/>
      <c r="J1565" s="66"/>
    </row>
    <row r="1566" spans="1:10" ht="12.75">
      <c r="A1566" s="63"/>
      <c r="B1566" s="63"/>
      <c r="C1566" s="63"/>
      <c r="D1566" s="66"/>
      <c r="E1566" s="66"/>
      <c r="F1566" s="66"/>
      <c r="G1566" s="66"/>
      <c r="H1566" s="66"/>
      <c r="I1566" s="66"/>
      <c r="J1566" s="66"/>
    </row>
    <row r="1567" spans="1:10" ht="12.75">
      <c r="A1567" s="63"/>
      <c r="B1567" s="63"/>
      <c r="C1567" s="63"/>
      <c r="D1567" s="66"/>
      <c r="E1567" s="66"/>
      <c r="F1567" s="66"/>
      <c r="G1567" s="66"/>
      <c r="H1567" s="66"/>
      <c r="I1567" s="66"/>
      <c r="J1567" s="66"/>
    </row>
    <row r="1568" spans="1:10" ht="12.75">
      <c r="A1568" s="63"/>
      <c r="B1568" s="63"/>
      <c r="C1568" s="63"/>
      <c r="D1568" s="66"/>
      <c r="E1568" s="66"/>
      <c r="F1568" s="66"/>
      <c r="G1568" s="66"/>
      <c r="H1568" s="66"/>
      <c r="I1568" s="66"/>
      <c r="J1568" s="66"/>
    </row>
    <row r="1569" spans="1:10" ht="12.75">
      <c r="A1569" s="63"/>
      <c r="B1569" s="63"/>
      <c r="C1569" s="63"/>
      <c r="D1569" s="66"/>
      <c r="E1569" s="66"/>
      <c r="F1569" s="66"/>
      <c r="G1569" s="66"/>
      <c r="H1569" s="66"/>
      <c r="I1569" s="66"/>
      <c r="J1569" s="66"/>
    </row>
    <row r="1570" spans="1:10" ht="12.75">
      <c r="A1570" s="63"/>
      <c r="B1570" s="63"/>
      <c r="C1570" s="63"/>
      <c r="D1570" s="66"/>
      <c r="E1570" s="66"/>
      <c r="F1570" s="66"/>
      <c r="G1570" s="66"/>
      <c r="H1570" s="66"/>
      <c r="I1570" s="66"/>
      <c r="J1570" s="66"/>
    </row>
    <row r="1571" spans="1:10" ht="12.75">
      <c r="A1571" s="63"/>
      <c r="B1571" s="63"/>
      <c r="C1571" s="63"/>
      <c r="D1571" s="66"/>
      <c r="E1571" s="66"/>
      <c r="F1571" s="66"/>
      <c r="G1571" s="66"/>
      <c r="H1571" s="66"/>
      <c r="I1571" s="66"/>
      <c r="J1571" s="66"/>
    </row>
    <row r="1572" spans="1:10" ht="12.75">
      <c r="A1572" s="63"/>
      <c r="B1572" s="63"/>
      <c r="C1572" s="63"/>
      <c r="D1572" s="66"/>
      <c r="E1572" s="66"/>
      <c r="F1572" s="66"/>
      <c r="G1572" s="66"/>
      <c r="H1572" s="66"/>
      <c r="I1572" s="66"/>
      <c r="J1572" s="66"/>
    </row>
    <row r="1573" spans="1:10" ht="12.75">
      <c r="A1573" s="63"/>
      <c r="B1573" s="63"/>
      <c r="C1573" s="63"/>
      <c r="D1573" s="66"/>
      <c r="E1573" s="66"/>
      <c r="F1573" s="66"/>
      <c r="G1573" s="66"/>
      <c r="H1573" s="66"/>
      <c r="I1573" s="66"/>
      <c r="J1573" s="66"/>
    </row>
    <row r="1574" spans="1:10" ht="12.75">
      <c r="A1574" s="63"/>
      <c r="B1574" s="63"/>
      <c r="C1574" s="63"/>
      <c r="D1574" s="66"/>
      <c r="E1574" s="66"/>
      <c r="F1574" s="66"/>
      <c r="G1574" s="66"/>
      <c r="H1574" s="66"/>
      <c r="I1574" s="66"/>
      <c r="J1574" s="66"/>
    </row>
    <row r="1575" spans="1:10" ht="12.75">
      <c r="A1575" s="63"/>
      <c r="B1575" s="63"/>
      <c r="C1575" s="63"/>
      <c r="D1575" s="66"/>
      <c r="E1575" s="66"/>
      <c r="F1575" s="66"/>
      <c r="G1575" s="66"/>
      <c r="H1575" s="66"/>
      <c r="I1575" s="66"/>
      <c r="J1575" s="66"/>
    </row>
    <row r="1576" spans="1:10" ht="12.75">
      <c r="A1576" s="63"/>
      <c r="B1576" s="63"/>
      <c r="C1576" s="63"/>
      <c r="D1576" s="66"/>
      <c r="E1576" s="66"/>
      <c r="F1576" s="66"/>
      <c r="G1576" s="66"/>
      <c r="H1576" s="66"/>
      <c r="I1576" s="66"/>
      <c r="J1576" s="66"/>
    </row>
    <row r="1577" spans="1:10" ht="12.75">
      <c r="A1577" s="63"/>
      <c r="B1577" s="63"/>
      <c r="C1577" s="63"/>
      <c r="D1577" s="66"/>
      <c r="E1577" s="66"/>
      <c r="F1577" s="66"/>
      <c r="G1577" s="66"/>
      <c r="H1577" s="66"/>
      <c r="I1577" s="66"/>
      <c r="J1577" s="66"/>
    </row>
    <row r="1578" spans="1:10" ht="12.75">
      <c r="A1578" s="63"/>
      <c r="B1578" s="63"/>
      <c r="C1578" s="63"/>
      <c r="D1578" s="66"/>
      <c r="E1578" s="66"/>
      <c r="F1578" s="66"/>
      <c r="G1578" s="66"/>
      <c r="H1578" s="66"/>
      <c r="I1578" s="66"/>
      <c r="J1578" s="66"/>
    </row>
    <row r="1579" spans="1:10" ht="12.75">
      <c r="A1579" s="63"/>
      <c r="B1579" s="63"/>
      <c r="C1579" s="63"/>
      <c r="D1579" s="66"/>
      <c r="E1579" s="66"/>
      <c r="F1579" s="66"/>
      <c r="G1579" s="66"/>
      <c r="H1579" s="66"/>
      <c r="I1579" s="66"/>
      <c r="J1579" s="66"/>
    </row>
    <row r="1580" spans="1:10" ht="12.75">
      <c r="A1580" s="63"/>
      <c r="B1580" s="63"/>
      <c r="C1580" s="63"/>
      <c r="D1580" s="66"/>
      <c r="E1580" s="66"/>
      <c r="F1580" s="66"/>
      <c r="G1580" s="66"/>
      <c r="H1580" s="66"/>
      <c r="I1580" s="66"/>
      <c r="J1580" s="66"/>
    </row>
    <row r="1581" spans="1:10" ht="12.75">
      <c r="A1581" s="63"/>
      <c r="B1581" s="63"/>
      <c r="C1581" s="63"/>
      <c r="D1581" s="66"/>
      <c r="E1581" s="66"/>
      <c r="F1581" s="66"/>
      <c r="G1581" s="66"/>
      <c r="H1581" s="66"/>
      <c r="I1581" s="66"/>
      <c r="J1581" s="66"/>
    </row>
    <row r="1582" spans="1:10" ht="12.75">
      <c r="A1582" s="63"/>
      <c r="B1582" s="63"/>
      <c r="C1582" s="63"/>
      <c r="D1582" s="66"/>
      <c r="E1582" s="66"/>
      <c r="F1582" s="66"/>
      <c r="G1582" s="66"/>
      <c r="H1582" s="66"/>
      <c r="I1582" s="66"/>
      <c r="J1582" s="66"/>
    </row>
    <row r="1583" spans="1:10" ht="12.75">
      <c r="A1583" s="63"/>
      <c r="B1583" s="63"/>
      <c r="C1583" s="63"/>
      <c r="D1583" s="66"/>
      <c r="E1583" s="66"/>
      <c r="F1583" s="66"/>
      <c r="G1583" s="66"/>
      <c r="H1583" s="66"/>
      <c r="I1583" s="66"/>
      <c r="J1583" s="66"/>
    </row>
    <row r="1584" spans="1:10" ht="12.75">
      <c r="A1584" s="63"/>
      <c r="B1584" s="63"/>
      <c r="C1584" s="63"/>
      <c r="D1584" s="66"/>
      <c r="E1584" s="66"/>
      <c r="F1584" s="66"/>
      <c r="G1584" s="66"/>
      <c r="H1584" s="66"/>
      <c r="I1584" s="66"/>
      <c r="J1584" s="66"/>
    </row>
    <row r="1585" spans="1:10" ht="12.75">
      <c r="A1585" s="63"/>
      <c r="B1585" s="63"/>
      <c r="C1585" s="63"/>
      <c r="D1585" s="66"/>
      <c r="E1585" s="66"/>
      <c r="F1585" s="66"/>
      <c r="G1585" s="66"/>
      <c r="H1585" s="66"/>
      <c r="I1585" s="66"/>
      <c r="J1585" s="66"/>
    </row>
    <row r="1586" spans="1:10" ht="12.75">
      <c r="A1586" s="63"/>
      <c r="B1586" s="63"/>
      <c r="C1586" s="63"/>
      <c r="D1586" s="66"/>
      <c r="E1586" s="66"/>
      <c r="F1586" s="66"/>
      <c r="G1586" s="66"/>
      <c r="H1586" s="66"/>
      <c r="I1586" s="66"/>
      <c r="J1586" s="66"/>
    </row>
    <row r="1587" spans="1:10" ht="12.75">
      <c r="A1587" s="63"/>
      <c r="B1587" s="63"/>
      <c r="C1587" s="63"/>
      <c r="D1587" s="66"/>
      <c r="E1587" s="66"/>
      <c r="F1587" s="66"/>
      <c r="G1587" s="66"/>
      <c r="H1587" s="66"/>
      <c r="I1587" s="66"/>
      <c r="J1587" s="66"/>
    </row>
    <row r="1588" spans="1:10" ht="12.75">
      <c r="A1588" s="63"/>
      <c r="B1588" s="63"/>
      <c r="C1588" s="63"/>
      <c r="D1588" s="66"/>
      <c r="E1588" s="66"/>
      <c r="F1588" s="66"/>
      <c r="G1588" s="66"/>
      <c r="H1588" s="66"/>
      <c r="I1588" s="66"/>
      <c r="J1588" s="66"/>
    </row>
    <row r="1589" spans="1:10" ht="12.75">
      <c r="A1589" s="63"/>
      <c r="B1589" s="63"/>
      <c r="C1589" s="63"/>
      <c r="D1589" s="66"/>
      <c r="E1589" s="66"/>
      <c r="F1589" s="66"/>
      <c r="G1589" s="66"/>
      <c r="H1589" s="66"/>
      <c r="I1589" s="66"/>
      <c r="J1589" s="66"/>
    </row>
    <row r="1590" spans="1:10" ht="12.75">
      <c r="A1590" s="63"/>
      <c r="B1590" s="63"/>
      <c r="C1590" s="63"/>
      <c r="D1590" s="66"/>
      <c r="E1590" s="66"/>
      <c r="F1590" s="66"/>
      <c r="G1590" s="66"/>
      <c r="H1590" s="66"/>
      <c r="I1590" s="66"/>
      <c r="J1590" s="66"/>
    </row>
    <row r="1591" spans="1:10" ht="12.75">
      <c r="A1591" s="63"/>
      <c r="B1591" s="63"/>
      <c r="C1591" s="63"/>
      <c r="D1591" s="66"/>
      <c r="E1591" s="66"/>
      <c r="F1591" s="66"/>
      <c r="G1591" s="66"/>
      <c r="H1591" s="66"/>
      <c r="I1591" s="66"/>
      <c r="J1591" s="66"/>
    </row>
    <row r="1592" spans="1:10" ht="12.75">
      <c r="A1592" s="63"/>
      <c r="B1592" s="63"/>
      <c r="C1592" s="63"/>
      <c r="D1592" s="66"/>
      <c r="E1592" s="66"/>
      <c r="F1592" s="66"/>
      <c r="G1592" s="66"/>
      <c r="H1592" s="66"/>
      <c r="I1592" s="66"/>
      <c r="J1592" s="66"/>
    </row>
    <row r="1593" spans="1:10" ht="12.75">
      <c r="A1593" s="63"/>
      <c r="B1593" s="63"/>
      <c r="C1593" s="63"/>
      <c r="D1593" s="66"/>
      <c r="E1593" s="66"/>
      <c r="F1593" s="66"/>
      <c r="G1593" s="66"/>
      <c r="H1593" s="66"/>
      <c r="I1593" s="66"/>
      <c r="J1593" s="66"/>
    </row>
    <row r="1594" spans="1:10" ht="12.75">
      <c r="A1594" s="63"/>
      <c r="B1594" s="63"/>
      <c r="C1594" s="63"/>
      <c r="D1594" s="66"/>
      <c r="E1594" s="66"/>
      <c r="F1594" s="66"/>
      <c r="G1594" s="66"/>
      <c r="H1594" s="66"/>
      <c r="I1594" s="66"/>
      <c r="J1594" s="66"/>
    </row>
    <row r="1595" spans="1:10" ht="12.75">
      <c r="A1595" s="63"/>
      <c r="B1595" s="63"/>
      <c r="C1595" s="63"/>
      <c r="D1595" s="66"/>
      <c r="E1595" s="66"/>
      <c r="F1595" s="66"/>
      <c r="G1595" s="66"/>
      <c r="H1595" s="66"/>
      <c r="I1595" s="66"/>
      <c r="J1595" s="66"/>
    </row>
    <row r="1596" spans="1:10" ht="12.75">
      <c r="A1596" s="63"/>
      <c r="B1596" s="63"/>
      <c r="C1596" s="63"/>
      <c r="D1596" s="66"/>
      <c r="E1596" s="66"/>
      <c r="F1596" s="66"/>
      <c r="G1596" s="66"/>
      <c r="H1596" s="66"/>
      <c r="I1596" s="66"/>
      <c r="J1596" s="66"/>
    </row>
    <row r="1597" spans="1:10" ht="12.75">
      <c r="A1597" s="63"/>
      <c r="B1597" s="63"/>
      <c r="C1597" s="63"/>
      <c r="D1597" s="66"/>
      <c r="E1597" s="66"/>
      <c r="F1597" s="66"/>
      <c r="G1597" s="66"/>
      <c r="H1597" s="66"/>
      <c r="I1597" s="66"/>
      <c r="J1597" s="66"/>
    </row>
    <row r="1598" spans="1:10" ht="12.75">
      <c r="A1598" s="63"/>
      <c r="B1598" s="63"/>
      <c r="C1598" s="63"/>
      <c r="D1598" s="66"/>
      <c r="E1598" s="66"/>
      <c r="F1598" s="66"/>
      <c r="G1598" s="66"/>
      <c r="H1598" s="66"/>
      <c r="I1598" s="66"/>
      <c r="J1598" s="66"/>
    </row>
    <row r="1599" spans="1:10" ht="12.75">
      <c r="A1599" s="63"/>
      <c r="B1599" s="63"/>
      <c r="C1599" s="63"/>
      <c r="D1599" s="66"/>
      <c r="E1599" s="66"/>
      <c r="F1599" s="66"/>
      <c r="G1599" s="66"/>
      <c r="H1599" s="66"/>
      <c r="I1599" s="66"/>
      <c r="J1599" s="66"/>
    </row>
    <row r="1600" spans="1:10" ht="12.75">
      <c r="A1600" s="63"/>
      <c r="B1600" s="63"/>
      <c r="C1600" s="63"/>
      <c r="D1600" s="66"/>
      <c r="E1600" s="66"/>
      <c r="F1600" s="66"/>
      <c r="G1600" s="66"/>
      <c r="H1600" s="66"/>
      <c r="I1600" s="66"/>
      <c r="J1600" s="66"/>
    </row>
    <row r="1601" spans="1:10" ht="12.75">
      <c r="A1601" s="63"/>
      <c r="B1601" s="63"/>
      <c r="C1601" s="63"/>
      <c r="D1601" s="66"/>
      <c r="E1601" s="66"/>
      <c r="F1601" s="66"/>
      <c r="G1601" s="66"/>
      <c r="H1601" s="66"/>
      <c r="I1601" s="66"/>
      <c r="J1601" s="66"/>
    </row>
    <row r="1602" spans="1:10" ht="12.75">
      <c r="A1602" s="63"/>
      <c r="B1602" s="63"/>
      <c r="C1602" s="63"/>
      <c r="D1602" s="66"/>
      <c r="E1602" s="66"/>
      <c r="F1602" s="66"/>
      <c r="G1602" s="66"/>
      <c r="H1602" s="66"/>
      <c r="I1602" s="66"/>
      <c r="J1602" s="66"/>
    </row>
    <row r="1603" spans="1:10" ht="12.75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</row>
    <row r="1604" spans="1:10" ht="12.75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</row>
    <row r="1605" spans="1:10" ht="12.75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</row>
    <row r="1606" spans="1:10" ht="12.75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</row>
    <row r="1607" spans="1:10" ht="12.75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</row>
    <row r="1608" spans="1:10" ht="12.75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</row>
    <row r="1609" spans="1:10" ht="12.75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</row>
    <row r="1610" spans="1:10" ht="12.75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</row>
    <row r="1611" spans="1:10" ht="12.75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</row>
    <row r="1612" spans="1:10" ht="12.75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</row>
    <row r="1613" spans="1:10" ht="12.75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</row>
    <row r="1614" spans="1:10" ht="12.75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</row>
    <row r="1615" spans="1:10" ht="12.75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</row>
    <row r="1616" spans="1:10" ht="12.75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</row>
    <row r="1617" spans="1:10" ht="12.75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</row>
    <row r="1618" spans="1:10" ht="12.75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</row>
    <row r="1619" spans="1:10" ht="12.75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</row>
    <row r="1620" spans="1:10" ht="12.75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</row>
    <row r="1621" spans="1:10" ht="12.75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</row>
    <row r="1622" spans="1:10" ht="12.7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</row>
    <row r="1623" spans="1:10" ht="12.7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</row>
    <row r="1624" spans="1:10" ht="12.75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</row>
    <row r="1625" spans="1:10" ht="12.75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</row>
    <row r="1626" spans="1:10" ht="12.75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</row>
    <row r="1627" spans="1:10" ht="12.75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</row>
    <row r="1628" spans="1:10" ht="12.75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</row>
    <row r="1629" spans="1:10" ht="12.75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</row>
    <row r="1630" spans="1:10" ht="12.75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</row>
    <row r="1631" spans="1:10" ht="12.75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</row>
    <row r="1632" spans="1:10" ht="12.75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</row>
    <row r="1633" spans="1:10" ht="12.75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</row>
    <row r="1634" spans="1:10" ht="12.75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</row>
    <row r="1635" spans="1:10" ht="12.75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</row>
    <row r="1636" spans="1:10" ht="12.75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</row>
    <row r="1637" spans="1:10" ht="12.75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</row>
    <row r="1638" spans="1:10" ht="12.75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</row>
    <row r="1639" spans="1:10" ht="12.75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</row>
    <row r="1640" spans="1:10" ht="12.75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</row>
    <row r="1641" spans="1:10" ht="12.75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</row>
    <row r="1642" spans="1:10" ht="12.75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</row>
    <row r="1643" spans="1:10" ht="12.75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</row>
  </sheetData>
  <sheetProtection/>
  <mergeCells count="30">
    <mergeCell ref="F226:G226"/>
    <mergeCell ref="D184:E184"/>
    <mergeCell ref="F184:G184"/>
    <mergeCell ref="D185:E185"/>
    <mergeCell ref="F280:G280"/>
    <mergeCell ref="D281:E281"/>
    <mergeCell ref="F281:G281"/>
    <mergeCell ref="D295:E295"/>
    <mergeCell ref="F295:G295"/>
    <mergeCell ref="F164:G164"/>
    <mergeCell ref="F247:G247"/>
    <mergeCell ref="D294:E294"/>
    <mergeCell ref="F294:G294"/>
    <mergeCell ref="D226:E226"/>
    <mergeCell ref="D371:E371"/>
    <mergeCell ref="F371:G371"/>
    <mergeCell ref="L642:L651"/>
    <mergeCell ref="O642:O651"/>
    <mergeCell ref="F185:G185"/>
    <mergeCell ref="D356:E356"/>
    <mergeCell ref="F356:G356"/>
    <mergeCell ref="D227:E227"/>
    <mergeCell ref="F227:G227"/>
    <mergeCell ref="D280:E280"/>
    <mergeCell ref="F370:G370"/>
    <mergeCell ref="D311:E311"/>
    <mergeCell ref="B368:G368"/>
    <mergeCell ref="D370:E370"/>
    <mergeCell ref="D355:E355"/>
    <mergeCell ref="F355:G355"/>
  </mergeCells>
  <printOptions/>
  <pageMargins left="0.7480314960629921" right="0" top="0.5118110236220472" bottom="0" header="0.5118110236220472" footer="0.5118110236220472"/>
  <pageSetup horizontalDpi="600" verticalDpi="600" orientation="portrait" paperSize="9" scale="87" r:id="rId2"/>
  <rowBreaks count="4" manualBreakCount="4">
    <brk id="66" max="8" man="1"/>
    <brk id="202" max="9" man="1"/>
    <brk id="277" max="8" man="1"/>
    <brk id="346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59" customWidth="1"/>
    <col min="2" max="2" width="10.140625" style="259" bestFit="1" customWidth="1"/>
    <col min="3" max="3" width="9.140625" style="259" customWidth="1"/>
    <col min="4" max="5" width="15.7109375" style="259" bestFit="1" customWidth="1"/>
    <col min="6" max="6" width="14.57421875" style="259" bestFit="1" customWidth="1"/>
    <col min="7" max="7" width="16.8515625" style="259" bestFit="1" customWidth="1"/>
    <col min="8" max="8" width="18.28125" style="259" bestFit="1" customWidth="1"/>
    <col min="9" max="9" width="14.57421875" style="259" bestFit="1" customWidth="1"/>
    <col min="10" max="10" width="16.8515625" style="259" bestFit="1" customWidth="1"/>
    <col min="11" max="16384" width="9.140625" style="259" customWidth="1"/>
  </cols>
  <sheetData>
    <row r="1" ht="14.25">
      <c r="A1" s="259" t="s">
        <v>340</v>
      </c>
    </row>
    <row r="2" ht="14.25">
      <c r="A2" s="259" t="s">
        <v>131</v>
      </c>
    </row>
    <row r="3" ht="14.25">
      <c r="A3" s="259" t="s">
        <v>341</v>
      </c>
    </row>
    <row r="5" s="258" customFormat="1" ht="14.25">
      <c r="I5" s="261"/>
    </row>
    <row r="6" spans="7:9" s="258" customFormat="1" ht="14.25">
      <c r="G6" s="261"/>
      <c r="H6" s="261"/>
      <c r="I6" s="261"/>
    </row>
    <row r="7" spans="4:9" s="258" customFormat="1" ht="15">
      <c r="D7" s="401" t="s">
        <v>342</v>
      </c>
      <c r="E7" s="401"/>
      <c r="F7" s="401"/>
      <c r="G7" s="401"/>
      <c r="H7" s="401"/>
      <c r="I7" s="401"/>
    </row>
    <row r="8" spans="7:9" s="258" customFormat="1" ht="14.25">
      <c r="G8" s="261" t="s">
        <v>343</v>
      </c>
      <c r="H8" s="261" t="s">
        <v>344</v>
      </c>
      <c r="I8" s="261"/>
    </row>
    <row r="9" spans="4:9" s="258" customFormat="1" ht="14.25">
      <c r="D9" s="258" t="s">
        <v>345</v>
      </c>
      <c r="E9" s="258" t="s">
        <v>346</v>
      </c>
      <c r="F9" s="258" t="s">
        <v>346</v>
      </c>
      <c r="G9" s="261" t="s">
        <v>347</v>
      </c>
      <c r="H9" s="261" t="s">
        <v>348</v>
      </c>
      <c r="I9" s="261" t="s">
        <v>349</v>
      </c>
    </row>
    <row r="10" spans="4:10" s="258" customFormat="1" ht="14.25">
      <c r="D10" s="258" t="s">
        <v>350</v>
      </c>
      <c r="F10" s="258" t="s">
        <v>351</v>
      </c>
      <c r="G10" s="261" t="s">
        <v>352</v>
      </c>
      <c r="H10" s="261" t="s">
        <v>352</v>
      </c>
      <c r="I10" s="261" t="s">
        <v>353</v>
      </c>
      <c r="J10" s="258" t="s">
        <v>8</v>
      </c>
    </row>
    <row r="11" spans="4:12" ht="14.25">
      <c r="D11" s="262"/>
      <c r="E11" s="262"/>
      <c r="F11" s="262"/>
      <c r="G11" s="262"/>
      <c r="H11" s="262"/>
      <c r="I11" s="262"/>
      <c r="J11" s="262"/>
      <c r="K11" s="262"/>
      <c r="L11" s="262"/>
    </row>
    <row r="12" spans="1:12" ht="14.25">
      <c r="A12" s="259" t="s">
        <v>354</v>
      </c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4.25">
      <c r="A13" s="259" t="s">
        <v>355</v>
      </c>
      <c r="D13" s="262">
        <v>3597000</v>
      </c>
      <c r="E13" s="262">
        <v>47489900</v>
      </c>
      <c r="F13" s="262">
        <v>1874016</v>
      </c>
      <c r="G13" s="262">
        <v>268316184</v>
      </c>
      <c r="H13" s="262">
        <v>21011396</v>
      </c>
      <c r="I13" s="262">
        <v>9851738</v>
      </c>
      <c r="J13" s="262">
        <f>SUM(D13:I13)</f>
        <v>352140234</v>
      </c>
      <c r="K13" s="262"/>
      <c r="L13" s="262"/>
    </row>
    <row r="14" spans="1:12" ht="14.25">
      <c r="A14" s="259" t="s">
        <v>356</v>
      </c>
      <c r="D14" s="262">
        <v>0</v>
      </c>
      <c r="E14" s="262">
        <v>0</v>
      </c>
      <c r="F14" s="262">
        <v>39240</v>
      </c>
      <c r="G14" s="263">
        <v>13796797</v>
      </c>
      <c r="H14" s="262">
        <v>706165</v>
      </c>
      <c r="I14" s="263">
        <v>632000</v>
      </c>
      <c r="J14" s="262">
        <f>SUM(D14:I14)</f>
        <v>15174202</v>
      </c>
      <c r="K14" s="262"/>
      <c r="L14" s="262"/>
    </row>
    <row r="15" spans="1:12" ht="14.25">
      <c r="A15" s="259" t="s">
        <v>357</v>
      </c>
      <c r="D15" s="262">
        <v>0</v>
      </c>
      <c r="E15" s="262">
        <v>0</v>
      </c>
      <c r="F15" s="262"/>
      <c r="G15" s="263">
        <v>-20420000</v>
      </c>
      <c r="H15" s="262"/>
      <c r="I15" s="263">
        <v>-1284930</v>
      </c>
      <c r="J15" s="262">
        <f>SUM(D15:I15)</f>
        <v>-21704930</v>
      </c>
      <c r="K15" s="262"/>
      <c r="L15" s="262"/>
    </row>
    <row r="16" spans="1:12" ht="14.25">
      <c r="A16" s="259" t="s">
        <v>358</v>
      </c>
      <c r="D16" s="262">
        <v>0</v>
      </c>
      <c r="E16" s="262">
        <v>0</v>
      </c>
      <c r="F16" s="262"/>
      <c r="G16" s="263"/>
      <c r="H16" s="262"/>
      <c r="I16" s="263"/>
      <c r="J16" s="262">
        <f>SUM(D16:I16)</f>
        <v>0</v>
      </c>
      <c r="K16" s="262"/>
      <c r="L16" s="262"/>
    </row>
    <row r="17" spans="1:12" ht="14.25">
      <c r="A17" s="259" t="s">
        <v>359</v>
      </c>
      <c r="D17" s="262">
        <v>0</v>
      </c>
      <c r="E17" s="262">
        <v>0</v>
      </c>
      <c r="F17" s="262"/>
      <c r="G17" s="262"/>
      <c r="H17" s="262"/>
      <c r="I17" s="262"/>
      <c r="J17" s="262">
        <f>SUM(D17:I17)</f>
        <v>0</v>
      </c>
      <c r="K17" s="262"/>
      <c r="L17" s="262"/>
    </row>
    <row r="18" spans="1:12" ht="15" thickBot="1">
      <c r="A18" s="259" t="s">
        <v>360</v>
      </c>
      <c r="D18" s="264">
        <f aca="true" t="shared" si="0" ref="D18:J18">SUM(D13:D17)</f>
        <v>3597000</v>
      </c>
      <c r="E18" s="264">
        <f t="shared" si="0"/>
        <v>47489900</v>
      </c>
      <c r="F18" s="264">
        <f t="shared" si="0"/>
        <v>1913256</v>
      </c>
      <c r="G18" s="264">
        <f t="shared" si="0"/>
        <v>261692981</v>
      </c>
      <c r="H18" s="264">
        <f t="shared" si="0"/>
        <v>21717561</v>
      </c>
      <c r="I18" s="264">
        <f t="shared" si="0"/>
        <v>9198808</v>
      </c>
      <c r="J18" s="264">
        <f t="shared" si="0"/>
        <v>345609506</v>
      </c>
      <c r="K18" s="262"/>
      <c r="L18" s="262"/>
    </row>
    <row r="19" spans="4:12" ht="14.25">
      <c r="D19" s="262"/>
      <c r="E19" s="262"/>
      <c r="F19" s="262"/>
      <c r="G19" s="262"/>
      <c r="H19" s="262"/>
      <c r="I19" s="262"/>
      <c r="J19" s="262"/>
      <c r="K19" s="262"/>
      <c r="L19" s="262"/>
    </row>
    <row r="20" spans="4:12" ht="14.25"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4.25">
      <c r="A21" s="259" t="s">
        <v>361</v>
      </c>
      <c r="D21" s="262"/>
      <c r="E21" s="262"/>
      <c r="F21" s="262"/>
      <c r="G21" s="262"/>
      <c r="H21" s="262"/>
      <c r="I21" s="262"/>
      <c r="J21" s="262"/>
      <c r="K21" s="262"/>
      <c r="L21" s="262"/>
    </row>
    <row r="22" spans="1:12" ht="14.25">
      <c r="A22" s="259" t="s">
        <v>355</v>
      </c>
      <c r="D22" s="262">
        <v>0</v>
      </c>
      <c r="E22" s="262">
        <v>21279472</v>
      </c>
      <c r="F22" s="262">
        <v>229261</v>
      </c>
      <c r="G22" s="262">
        <v>195869010</v>
      </c>
      <c r="H22" s="262">
        <v>16600958</v>
      </c>
      <c r="I22" s="262">
        <v>8925605</v>
      </c>
      <c r="J22" s="262">
        <f>SUM(D22:I22)</f>
        <v>242904306</v>
      </c>
      <c r="K22" s="262"/>
      <c r="L22" s="262"/>
    </row>
    <row r="23" spans="1:12" ht="14.25">
      <c r="A23" s="259" t="s">
        <v>362</v>
      </c>
      <c r="D23" s="262"/>
      <c r="E23" s="262">
        <v>2359495</v>
      </c>
      <c r="F23" s="262">
        <v>104913</v>
      </c>
      <c r="G23" s="263">
        <v>24312737</v>
      </c>
      <c r="H23" s="262">
        <v>1104298.49</v>
      </c>
      <c r="I23" s="263">
        <v>807987</v>
      </c>
      <c r="J23" s="262">
        <f>SUM(D23:I23)</f>
        <v>28689430.49</v>
      </c>
      <c r="K23" s="262"/>
      <c r="L23" s="262"/>
    </row>
    <row r="24" spans="1:12" ht="14.25">
      <c r="A24" s="259" t="s">
        <v>357</v>
      </c>
      <c r="D24" s="262"/>
      <c r="E24" s="262"/>
      <c r="F24" s="262"/>
      <c r="G24" s="263">
        <f>-555584-15544</f>
        <v>-571128</v>
      </c>
      <c r="H24" s="262"/>
      <c r="I24" s="263">
        <v>-1241385</v>
      </c>
      <c r="J24" s="262">
        <f>SUM(D24:I24)</f>
        <v>-1812513</v>
      </c>
      <c r="K24" s="262"/>
      <c r="L24" s="262"/>
    </row>
    <row r="25" spans="1:12" ht="14.25">
      <c r="A25" s="259" t="s">
        <v>358</v>
      </c>
      <c r="D25" s="262"/>
      <c r="E25" s="262"/>
      <c r="F25" s="262"/>
      <c r="G25" s="263"/>
      <c r="H25" s="262"/>
      <c r="I25" s="263"/>
      <c r="J25" s="262">
        <f>SUM(D25:I25)</f>
        <v>0</v>
      </c>
      <c r="K25" s="262"/>
      <c r="L25" s="262"/>
    </row>
    <row r="26" spans="1:12" ht="14.25">
      <c r="A26" s="259" t="s">
        <v>359</v>
      </c>
      <c r="D26" s="262"/>
      <c r="E26" s="262"/>
      <c r="F26" s="262"/>
      <c r="G26" s="262"/>
      <c r="H26" s="262"/>
      <c r="I26" s="262"/>
      <c r="J26" s="262">
        <f>SUM(D26:I26)</f>
        <v>0</v>
      </c>
      <c r="K26" s="262"/>
      <c r="L26" s="262"/>
    </row>
    <row r="27" spans="1:12" ht="15" thickBot="1">
      <c r="A27" s="259" t="s">
        <v>360</v>
      </c>
      <c r="D27" s="264">
        <f aca="true" t="shared" si="1" ref="D27:J27">SUM(D22:D26)</f>
        <v>0</v>
      </c>
      <c r="E27" s="264">
        <f t="shared" si="1"/>
        <v>23638967</v>
      </c>
      <c r="F27" s="264">
        <f t="shared" si="1"/>
        <v>334174</v>
      </c>
      <c r="G27" s="264">
        <f t="shared" si="1"/>
        <v>219610619</v>
      </c>
      <c r="H27" s="264">
        <f t="shared" si="1"/>
        <v>17705256.49</v>
      </c>
      <c r="I27" s="264">
        <f t="shared" si="1"/>
        <v>8492207</v>
      </c>
      <c r="J27" s="264">
        <f t="shared" si="1"/>
        <v>269781223.49</v>
      </c>
      <c r="K27" s="262"/>
      <c r="L27" s="262"/>
    </row>
    <row r="28" spans="4:12" ht="14.25">
      <c r="D28" s="262"/>
      <c r="E28" s="262"/>
      <c r="F28" s="262"/>
      <c r="G28" s="262"/>
      <c r="H28" s="262"/>
      <c r="I28" s="262"/>
      <c r="J28" s="262"/>
      <c r="K28" s="262"/>
      <c r="L28" s="262"/>
    </row>
    <row r="29" spans="4:12" ht="14.25">
      <c r="D29" s="262"/>
      <c r="E29" s="262"/>
      <c r="F29" s="262"/>
      <c r="G29" s="262"/>
      <c r="H29" s="262"/>
      <c r="I29" s="262"/>
      <c r="J29" s="265"/>
      <c r="K29" s="262"/>
      <c r="L29" s="262"/>
    </row>
    <row r="30" spans="1:12" ht="15" thickBot="1">
      <c r="A30" s="259" t="s">
        <v>363</v>
      </c>
      <c r="D30" s="266">
        <f aca="true" t="shared" si="2" ref="D30:J30">+D18-D27</f>
        <v>3597000</v>
      </c>
      <c r="E30" s="266">
        <f t="shared" si="2"/>
        <v>23850933</v>
      </c>
      <c r="F30" s="266">
        <f t="shared" si="2"/>
        <v>1579082</v>
      </c>
      <c r="G30" s="266">
        <f t="shared" si="2"/>
        <v>42082362</v>
      </c>
      <c r="H30" s="266">
        <f t="shared" si="2"/>
        <v>4012304.5100000016</v>
      </c>
      <c r="I30" s="266">
        <f t="shared" si="2"/>
        <v>706601</v>
      </c>
      <c r="J30" s="266">
        <f t="shared" si="2"/>
        <v>75828282.50999999</v>
      </c>
      <c r="K30" s="262"/>
      <c r="L30" s="262"/>
    </row>
    <row r="31" spans="4:12" ht="14.25">
      <c r="D31" s="262"/>
      <c r="E31" s="262"/>
      <c r="F31" s="262"/>
      <c r="G31" s="262"/>
      <c r="H31" s="262"/>
      <c r="I31" s="262"/>
      <c r="J31" s="262"/>
      <c r="K31" s="262"/>
      <c r="L31" s="262"/>
    </row>
    <row r="32" spans="4:12" ht="15" thickBot="1">
      <c r="D32" s="267" t="s">
        <v>364</v>
      </c>
      <c r="E32" s="267" t="s">
        <v>44</v>
      </c>
      <c r="F32" s="267" t="s">
        <v>9</v>
      </c>
      <c r="G32" s="262"/>
      <c r="H32" s="262"/>
      <c r="I32" s="262"/>
      <c r="J32" s="262"/>
      <c r="K32" s="262"/>
      <c r="L32" s="262"/>
    </row>
    <row r="33" spans="2:8" ht="15">
      <c r="B33" s="259" t="s">
        <v>365</v>
      </c>
      <c r="D33" s="268">
        <f>+D30+E30+F30</f>
        <v>29027015</v>
      </c>
      <c r="G33" s="269" t="s">
        <v>366</v>
      </c>
      <c r="H33" s="270">
        <v>9.9542</v>
      </c>
    </row>
    <row r="34" spans="2:8" ht="15.75" thickBot="1">
      <c r="B34" s="259" t="s">
        <v>367</v>
      </c>
      <c r="D34" s="262">
        <v>35000000</v>
      </c>
      <c r="G34" s="271" t="s">
        <v>368</v>
      </c>
      <c r="H34" s="272">
        <v>9.9853</v>
      </c>
    </row>
    <row r="35" spans="2:6" ht="15" thickBot="1">
      <c r="B35" s="259" t="s">
        <v>369</v>
      </c>
      <c r="D35" s="273">
        <f>+D34-D33</f>
        <v>5972985</v>
      </c>
      <c r="E35" s="264">
        <f>ROUND(D35/100*H33,0)</f>
        <v>594563</v>
      </c>
      <c r="F35" s="275">
        <f>ROUND(E35/1000,0)</f>
        <v>595</v>
      </c>
    </row>
    <row r="36" spans="4:6" ht="14.25">
      <c r="D36" s="268"/>
      <c r="F36" s="274"/>
    </row>
    <row r="37" spans="2:6" ht="14.25">
      <c r="B37" s="259" t="s">
        <v>7</v>
      </c>
      <c r="D37" s="262">
        <f>+D35*0.75</f>
        <v>4479738.75</v>
      </c>
      <c r="E37" s="262">
        <f>ROUND(+D37/100*$H$33,0)</f>
        <v>445922</v>
      </c>
      <c r="F37" s="274">
        <f>ROUND(E37/1000,0)</f>
        <v>446</v>
      </c>
    </row>
    <row r="38" spans="2:6" ht="14.25">
      <c r="B38" s="259" t="s">
        <v>370</v>
      </c>
      <c r="D38" s="262">
        <f>D35-D37</f>
        <v>1493246.25</v>
      </c>
      <c r="E38" s="262">
        <f>ROUND(D38/100*$H$33,0)</f>
        <v>148641</v>
      </c>
      <c r="F38" s="274">
        <f>ROUND(E38/1000,0)</f>
        <v>149</v>
      </c>
    </row>
    <row r="39" spans="4:6" ht="15" thickBot="1">
      <c r="D39" s="273">
        <f>SUM(D37:D38)</f>
        <v>5972985</v>
      </c>
      <c r="E39" s="273">
        <f>SUM(E37:E38)</f>
        <v>594563</v>
      </c>
      <c r="F39" s="275">
        <f>ROUND(E39/1000,0)</f>
        <v>595</v>
      </c>
    </row>
  </sheetData>
  <sheetProtection/>
  <mergeCells count="1">
    <mergeCell ref="D7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108</v>
      </c>
    </row>
    <row r="2" spans="1:2" ht="12.75">
      <c r="A2" t="s">
        <v>109</v>
      </c>
      <c r="B2" t="s">
        <v>110</v>
      </c>
    </row>
    <row r="3" spans="1:2" ht="12.75">
      <c r="A3" t="s">
        <v>111</v>
      </c>
      <c r="B3" t="s">
        <v>112</v>
      </c>
    </row>
    <row r="4" spans="1:2" ht="12.75">
      <c r="A4" t="s">
        <v>113</v>
      </c>
      <c r="B4" t="s">
        <v>114</v>
      </c>
    </row>
    <row r="5" spans="1:2" ht="12.75">
      <c r="A5" t="s">
        <v>115</v>
      </c>
      <c r="B5" t="s">
        <v>116</v>
      </c>
    </row>
    <row r="6" spans="1:2" ht="12.75">
      <c r="A6" t="s">
        <v>117</v>
      </c>
      <c r="B6" t="s">
        <v>118</v>
      </c>
    </row>
    <row r="7" spans="1:2" ht="12.75">
      <c r="A7" t="s">
        <v>119</v>
      </c>
      <c r="B7" t="s">
        <v>120</v>
      </c>
    </row>
    <row r="8" spans="1:2" ht="12.75">
      <c r="A8" t="s">
        <v>121</v>
      </c>
      <c r="B8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2012-05-29T06:23:01Z</cp:lastPrinted>
  <dcterms:created xsi:type="dcterms:W3CDTF">1999-10-29T01:53:44Z</dcterms:created>
  <dcterms:modified xsi:type="dcterms:W3CDTF">2012-05-29T07:50:07Z</dcterms:modified>
  <cp:category/>
  <cp:version/>
  <cp:contentType/>
  <cp:contentStatus/>
</cp:coreProperties>
</file>